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166925"/>
  <mc:AlternateContent xmlns:mc="http://schemas.openxmlformats.org/markup-compatibility/2006">
    <mc:Choice Requires="x15">
      <x15ac:absPath xmlns:x15ac="http://schemas.microsoft.com/office/spreadsheetml/2010/11/ac" url="C:\Users\ishi5\Desktop\さくらインターネット_wp関係\新ホームページ作成\sroffice_ishikawa\トップページ\"/>
    </mc:Choice>
  </mc:AlternateContent>
  <xr:revisionPtr revIDLastSave="0" documentId="8_{BB3D5AE5-57F2-45C6-B74F-71A022186DFC}" xr6:coauthVersionLast="47" xr6:coauthVersionMax="47" xr10:uidLastSave="{00000000-0000-0000-0000-000000000000}"/>
  <bookViews>
    <workbookView xWindow="-120" yWindow="-120" windowWidth="29040" windowHeight="15720" xr2:uid="{4AA923C8-3023-4DA0-A11C-8796A2CCD825}"/>
  </bookViews>
  <sheets>
    <sheet name="Sheet1" sheetId="1" r:id="rId1"/>
  </sheets>
  <definedNames>
    <definedName name="_xlnm.Print_Area" localSheetId="0">Sheet1!$A$1:$I$18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7" i="1" l="1"/>
  <c r="E3" i="1"/>
  <c r="E4" i="1" s="1"/>
  <c r="F4" i="1" l="1"/>
  <c r="E5" i="1"/>
  <c r="F3" i="1"/>
  <c r="G3" i="1" s="1"/>
  <c r="E6" i="1" l="1"/>
  <c r="F6" i="1" s="1"/>
  <c r="F5" i="1"/>
  <c r="H3" i="1"/>
  <c r="G4" i="1" s="1"/>
  <c r="H4" i="1" s="1"/>
  <c r="G5" i="1" l="1"/>
  <c r="H5" i="1" s="1"/>
  <c r="G6" i="1" l="1"/>
  <c r="G7" i="1" s="1"/>
  <c r="H6" i="1" l="1"/>
</calcChain>
</file>

<file path=xl/sharedStrings.xml><?xml version="1.0" encoding="utf-8"?>
<sst xmlns="http://schemas.openxmlformats.org/spreadsheetml/2006/main" count="28" uniqueCount="22">
  <si>
    <t>－</t>
    <phoneticPr fontId="2"/>
  </si>
  <si>
    <t>診療日</t>
    <rPh sb="0" eb="3">
      <t>シンリョウビ</t>
    </rPh>
    <phoneticPr fontId="2"/>
  </si>
  <si>
    <t>医療機関・薬局等での計算イメージ(1円単位)</t>
    <rPh sb="0" eb="4">
      <t>イリョウキカン</t>
    </rPh>
    <rPh sb="5" eb="7">
      <t>ヤッキョク</t>
    </rPh>
    <rPh sb="7" eb="8">
      <t>トウ</t>
    </rPh>
    <rPh sb="10" eb="12">
      <t>ケイサン</t>
    </rPh>
    <rPh sb="18" eb="19">
      <t>エン</t>
    </rPh>
    <rPh sb="19" eb="21">
      <t>タンイ</t>
    </rPh>
    <phoneticPr fontId="2"/>
  </si>
  <si>
    <t>※1</t>
    <phoneticPr fontId="2"/>
  </si>
  <si>
    <t>※2</t>
    <phoneticPr fontId="2"/>
  </si>
  <si>
    <t>※3</t>
    <phoneticPr fontId="2"/>
  </si>
  <si>
    <t>A日</t>
    <rPh sb="1" eb="2">
      <t>ヒ</t>
    </rPh>
    <phoneticPr fontId="2"/>
  </si>
  <si>
    <t>B日</t>
    <rPh sb="1" eb="2">
      <t>ヒ</t>
    </rPh>
    <phoneticPr fontId="2"/>
  </si>
  <si>
    <t>C日</t>
    <rPh sb="1" eb="2">
      <t>ヒ</t>
    </rPh>
    <phoneticPr fontId="2"/>
  </si>
  <si>
    <t>当該日は歴月の最終診療日になっていますので、最終的な②が150,000円超となっていることから、この場合の負担上限額は18,000円となります。従って、歴月における負担上限額も18,000円になります。</t>
    <rPh sb="0" eb="2">
      <t>トウガイ</t>
    </rPh>
    <rPh sb="2" eb="3">
      <t>ヒ</t>
    </rPh>
    <rPh sb="4" eb="5">
      <t>レキ</t>
    </rPh>
    <rPh sb="5" eb="6">
      <t>ゲツ</t>
    </rPh>
    <rPh sb="7" eb="9">
      <t>サイシュウ</t>
    </rPh>
    <rPh sb="9" eb="11">
      <t>シンリョウ</t>
    </rPh>
    <rPh sb="11" eb="12">
      <t>ヒ</t>
    </rPh>
    <rPh sb="22" eb="25">
      <t>サイシュウテキ</t>
    </rPh>
    <rPh sb="35" eb="36">
      <t>エン</t>
    </rPh>
    <rPh sb="36" eb="37">
      <t>チョウ</t>
    </rPh>
    <rPh sb="50" eb="52">
      <t>バアイ</t>
    </rPh>
    <rPh sb="53" eb="55">
      <t>フタン</t>
    </rPh>
    <rPh sb="55" eb="57">
      <t>ジョウゲン</t>
    </rPh>
    <rPh sb="57" eb="58">
      <t>ガク</t>
    </rPh>
    <rPh sb="65" eb="66">
      <t>エン</t>
    </rPh>
    <rPh sb="72" eb="73">
      <t>シタガ</t>
    </rPh>
    <rPh sb="76" eb="77">
      <t>レキ</t>
    </rPh>
    <rPh sb="77" eb="78">
      <t>ゲツ</t>
    </rPh>
    <rPh sb="82" eb="84">
      <t>フタン</t>
    </rPh>
    <rPh sb="84" eb="86">
      <t>ジョウゲン</t>
    </rPh>
    <rPh sb="86" eb="87">
      <t>ガク</t>
    </rPh>
    <rPh sb="94" eb="95">
      <t>エン</t>
    </rPh>
    <phoneticPr fontId="2"/>
  </si>
  <si>
    <t>診療日ごとに個別にその医療費に対する負担上限額を計算するのではなく、先ずは歴月における当該診療日までの医療費の累計額②に対する負担上限額③を計算した上で、そこから当該診療日前までの実際の負担額の累計額⑤を控除することで、当該診療日における実際の負担額を計算するものです(歴月における最初の診療日の負担上限額の計算については除く)。</t>
    <rPh sb="0" eb="3">
      <t>シンリョウビ</t>
    </rPh>
    <rPh sb="6" eb="8">
      <t>コベツ</t>
    </rPh>
    <rPh sb="11" eb="13">
      <t>イリョウ</t>
    </rPh>
    <rPh sb="13" eb="14">
      <t>ヒ</t>
    </rPh>
    <rPh sb="15" eb="16">
      <t>タイ</t>
    </rPh>
    <rPh sb="18" eb="20">
      <t>フタン</t>
    </rPh>
    <rPh sb="20" eb="22">
      <t>ジョウゲン</t>
    </rPh>
    <rPh sb="22" eb="23">
      <t>ガク</t>
    </rPh>
    <rPh sb="24" eb="26">
      <t>ケイサン</t>
    </rPh>
    <rPh sb="34" eb="35">
      <t>マ</t>
    </rPh>
    <rPh sb="37" eb="38">
      <t>レキ</t>
    </rPh>
    <rPh sb="38" eb="39">
      <t>ゲツ</t>
    </rPh>
    <rPh sb="43" eb="45">
      <t>トウガイ</t>
    </rPh>
    <rPh sb="45" eb="48">
      <t>シンリョウビ</t>
    </rPh>
    <rPh sb="51" eb="53">
      <t>イリョウ</t>
    </rPh>
    <rPh sb="53" eb="54">
      <t>ヒ</t>
    </rPh>
    <rPh sb="55" eb="58">
      <t>ルイケイガク</t>
    </rPh>
    <rPh sb="60" eb="61">
      <t>タイ</t>
    </rPh>
    <rPh sb="63" eb="65">
      <t>フタン</t>
    </rPh>
    <rPh sb="65" eb="67">
      <t>ジョウゲン</t>
    </rPh>
    <rPh sb="67" eb="68">
      <t>ガク</t>
    </rPh>
    <rPh sb="70" eb="72">
      <t>ケイサン</t>
    </rPh>
    <rPh sb="74" eb="75">
      <t>ウエ</t>
    </rPh>
    <rPh sb="81" eb="83">
      <t>トウガイ</t>
    </rPh>
    <rPh sb="83" eb="85">
      <t>シンリョウ</t>
    </rPh>
    <rPh sb="85" eb="86">
      <t>ヒ</t>
    </rPh>
    <rPh sb="86" eb="87">
      <t>マエ</t>
    </rPh>
    <rPh sb="90" eb="92">
      <t>ジッサイ</t>
    </rPh>
    <rPh sb="93" eb="95">
      <t>フタン</t>
    </rPh>
    <rPh sb="95" eb="96">
      <t>ガク</t>
    </rPh>
    <rPh sb="97" eb="99">
      <t>ルイケイ</t>
    </rPh>
    <rPh sb="99" eb="100">
      <t>ガク</t>
    </rPh>
    <rPh sb="102" eb="104">
      <t>コウジョ</t>
    </rPh>
    <rPh sb="110" eb="112">
      <t>トウガイ</t>
    </rPh>
    <rPh sb="112" eb="115">
      <t>シンリョウビ</t>
    </rPh>
    <rPh sb="119" eb="121">
      <t>ジッサイ</t>
    </rPh>
    <rPh sb="122" eb="124">
      <t>フタン</t>
    </rPh>
    <rPh sb="124" eb="125">
      <t>ガク</t>
    </rPh>
    <rPh sb="126" eb="128">
      <t>ケイサン</t>
    </rPh>
    <rPh sb="135" eb="136">
      <t>レキ</t>
    </rPh>
    <rPh sb="136" eb="137">
      <t>ゲツ</t>
    </rPh>
    <rPh sb="141" eb="143">
      <t>サイショ</t>
    </rPh>
    <rPh sb="144" eb="147">
      <t>シンリョウビ</t>
    </rPh>
    <rPh sb="148" eb="150">
      <t>フタン</t>
    </rPh>
    <rPh sb="150" eb="152">
      <t>ジョウゲン</t>
    </rPh>
    <rPh sb="152" eb="153">
      <t>ガク</t>
    </rPh>
    <rPh sb="154" eb="156">
      <t>ケイサン</t>
    </rPh>
    <rPh sb="161" eb="162">
      <t>ノゾ</t>
    </rPh>
    <phoneticPr fontId="2"/>
  </si>
  <si>
    <t>これら当該日についてはいずれも②が30,000円以上150,000円以下の範囲内であることから「配慮措置」が適用され、&lt;6,000円+(総医療費-30,000)×0.1&gt;の計算式をもって各日の負担上限額を求めることになります。</t>
    <rPh sb="3" eb="5">
      <t>トウガイ</t>
    </rPh>
    <rPh sb="5" eb="6">
      <t>ヒ</t>
    </rPh>
    <rPh sb="23" eb="24">
      <t>エン</t>
    </rPh>
    <rPh sb="24" eb="26">
      <t>イジョウ</t>
    </rPh>
    <rPh sb="33" eb="34">
      <t>エン</t>
    </rPh>
    <rPh sb="34" eb="36">
      <t>イカ</t>
    </rPh>
    <rPh sb="37" eb="40">
      <t>ハンイナイ</t>
    </rPh>
    <rPh sb="48" eb="52">
      <t>ハイリョソチ</t>
    </rPh>
    <rPh sb="54" eb="56">
      <t>テキヨウ</t>
    </rPh>
    <rPh sb="65" eb="66">
      <t>エン</t>
    </rPh>
    <rPh sb="68" eb="69">
      <t>ソウ</t>
    </rPh>
    <rPh sb="69" eb="71">
      <t>イリョウ</t>
    </rPh>
    <rPh sb="71" eb="72">
      <t>ヒ</t>
    </rPh>
    <rPh sb="86" eb="89">
      <t>ケイサンシキ</t>
    </rPh>
    <rPh sb="93" eb="94">
      <t>カク</t>
    </rPh>
    <rPh sb="94" eb="95">
      <t>ヒ</t>
    </rPh>
    <rPh sb="96" eb="98">
      <t>フタン</t>
    </rPh>
    <rPh sb="98" eb="100">
      <t>ジョウゲン</t>
    </rPh>
    <rPh sb="100" eb="101">
      <t>ガク</t>
    </rPh>
    <rPh sb="102" eb="103">
      <t>モト</t>
    </rPh>
    <phoneticPr fontId="2"/>
  </si>
  <si>
    <t>D日
(最終診療日)</t>
    <rPh sb="1" eb="2">
      <t>ヒ</t>
    </rPh>
    <rPh sb="4" eb="6">
      <t>サイシュウ</t>
    </rPh>
    <rPh sb="6" eb="9">
      <t>シンリョウビ</t>
    </rPh>
    <phoneticPr fontId="2"/>
  </si>
  <si>
    <t>｛</t>
    <phoneticPr fontId="2"/>
  </si>
  <si>
    <r>
      <t>↳</t>
    </r>
    <r>
      <rPr>
        <b/>
        <sz val="60"/>
        <color theme="1"/>
        <rFont val="ＭＳ Ｐゴシック"/>
        <family val="2"/>
        <charset val="128"/>
      </rPr>
      <t>　　　　</t>
    </r>
    <phoneticPr fontId="2"/>
  </si>
  <si>
    <t>診療日ごとの
医療費の額=
①</t>
    <rPh sb="0" eb="3">
      <t>シンリョウビ</t>
    </rPh>
    <rPh sb="7" eb="10">
      <t>イリョウヒ</t>
    </rPh>
    <rPh sb="11" eb="12">
      <t>ガク</t>
    </rPh>
    <phoneticPr fontId="2"/>
  </si>
  <si>
    <t>①の累計額=
②</t>
    <rPh sb="2" eb="4">
      <t>ルイケイ</t>
    </rPh>
    <rPh sb="4" eb="5">
      <t>ガク</t>
    </rPh>
    <phoneticPr fontId="2"/>
  </si>
  <si>
    <t>②に対して
負担する
上限額=
③</t>
    <rPh sb="2" eb="3">
      <t>タイ</t>
    </rPh>
    <rPh sb="6" eb="8">
      <t>フタン</t>
    </rPh>
    <rPh sb="11" eb="14">
      <t>ジョウゲンガク</t>
    </rPh>
    <phoneticPr fontId="2"/>
  </si>
  <si>
    <t>診療日ごとに
実際に負担する
医療費の額=
④</t>
    <rPh sb="0" eb="3">
      <t>シンリョウビ</t>
    </rPh>
    <rPh sb="7" eb="9">
      <t>ジッサイ</t>
    </rPh>
    <rPh sb="10" eb="12">
      <t>フタン</t>
    </rPh>
    <rPh sb="15" eb="18">
      <t>イリョウヒ</t>
    </rPh>
    <rPh sb="19" eb="20">
      <t>ガク</t>
    </rPh>
    <phoneticPr fontId="2"/>
  </si>
  <si>
    <t>④の累計額=
⑤</t>
    <rPh sb="2" eb="4">
      <t>ルイケイ</t>
    </rPh>
    <rPh sb="4" eb="5">
      <t>ガク</t>
    </rPh>
    <phoneticPr fontId="2"/>
  </si>
  <si>
    <t>当該日については最初の診療日であることから、先ずは、②について負担上限額を求めることになります。当該日の医療費が30,000円未満であるので、この場合には、2割負担額である5,000円(=25,000円×0.2)そのままが負担上限額になります。ただ、③で設定したExcelの計算式は&lt;=MIN((E3*0.2),6000+(E3-30000)*0.1)&gt;としました。(E3*0.2)が上限値になります。</t>
    <rPh sb="0" eb="2">
      <t>トウガイ</t>
    </rPh>
    <rPh sb="2" eb="3">
      <t>ヒ</t>
    </rPh>
    <rPh sb="8" eb="10">
      <t>サイショ</t>
    </rPh>
    <rPh sb="11" eb="13">
      <t>シンリョウ</t>
    </rPh>
    <rPh sb="13" eb="14">
      <t>ヒ</t>
    </rPh>
    <rPh sb="22" eb="23">
      <t>マ</t>
    </rPh>
    <rPh sb="31" eb="33">
      <t>フタン</t>
    </rPh>
    <rPh sb="33" eb="35">
      <t>ジョウゲン</t>
    </rPh>
    <rPh sb="35" eb="36">
      <t>ガク</t>
    </rPh>
    <rPh sb="37" eb="38">
      <t>モト</t>
    </rPh>
    <rPh sb="48" eb="50">
      <t>トウガイ</t>
    </rPh>
    <rPh sb="50" eb="51">
      <t>ヒ</t>
    </rPh>
    <rPh sb="52" eb="54">
      <t>イリョウ</t>
    </rPh>
    <rPh sb="54" eb="55">
      <t>ヒ</t>
    </rPh>
    <rPh sb="62" eb="63">
      <t>エン</t>
    </rPh>
    <rPh sb="63" eb="65">
      <t>ミマン</t>
    </rPh>
    <rPh sb="73" eb="75">
      <t>バアイ</t>
    </rPh>
    <rPh sb="79" eb="80">
      <t>ワリ</t>
    </rPh>
    <rPh sb="80" eb="82">
      <t>フタン</t>
    </rPh>
    <rPh sb="82" eb="83">
      <t>ガク</t>
    </rPh>
    <rPh sb="91" eb="92">
      <t>エン</t>
    </rPh>
    <rPh sb="100" eb="101">
      <t>エン</t>
    </rPh>
    <rPh sb="111" eb="113">
      <t>フタン</t>
    </rPh>
    <rPh sb="113" eb="115">
      <t>ジョウゲン</t>
    </rPh>
    <rPh sb="115" eb="116">
      <t>ガク</t>
    </rPh>
    <rPh sb="127" eb="129">
      <t>セッテイ</t>
    </rPh>
    <rPh sb="137" eb="140">
      <t>ケイサンシキ</t>
    </rPh>
    <rPh sb="192" eb="194">
      <t>ジョウゲン</t>
    </rPh>
    <rPh sb="194" eb="195">
      <t>チ</t>
    </rPh>
    <phoneticPr fontId="2"/>
  </si>
  <si>
    <t>B日からD日までについては、③で設定したExcelの計算式は&lt;=MIN(18000,(6000+(E4(or5or6)-30000)*0.1))&gt;としました。いずれも18,000円を上限値としています。</t>
    <rPh sb="1" eb="2">
      <t>ヒ</t>
    </rPh>
    <rPh sb="5" eb="6">
      <t>ヒ</t>
    </rPh>
    <rPh sb="16" eb="18">
      <t>セッテイ</t>
    </rPh>
    <rPh sb="26" eb="29">
      <t>ケイサンシキ</t>
    </rPh>
    <rPh sb="89" eb="90">
      <t>エン</t>
    </rPh>
    <rPh sb="91" eb="93">
      <t>ジョウゲン</t>
    </rPh>
    <rPh sb="93" eb="94">
      <t>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</si>
</sst>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b/>
      <sz val="16"/>
      <color theme="1"/>
      <name val="游ゴシック"/>
      <family val="3"/>
      <charset val="128"/>
      <scheme val="minor"/>
    </font>
    <font>
      <b/>
      <sz val="20"/>
      <color theme="1"/>
      <name val="游ゴシック"/>
      <family val="3"/>
      <charset val="128"/>
      <scheme val="minor"/>
    </font>
    <font>
      <b/>
      <sz val="11"/>
      <color theme="1"/>
      <name val="游ゴシック"/>
      <family val="3"/>
      <charset val="128"/>
      <scheme val="minor"/>
    </font>
    <font>
      <b/>
      <sz val="14"/>
      <color rgb="FFFF0000"/>
      <name val="游ゴシック"/>
      <family val="3"/>
      <charset val="128"/>
      <scheme val="minor"/>
    </font>
    <font>
      <b/>
      <sz val="48"/>
      <color theme="1"/>
      <name val="ＭＳ Ｐゴシック"/>
      <family val="2"/>
      <charset val="128"/>
    </font>
    <font>
      <b/>
      <sz val="48"/>
      <color theme="1"/>
      <name val="游ゴシック"/>
      <family val="2"/>
      <charset val="128"/>
      <scheme val="minor"/>
    </font>
    <font>
      <b/>
      <sz val="60"/>
      <color theme="1"/>
      <name val="Cambria Math"/>
      <family val="2"/>
    </font>
    <font>
      <b/>
      <sz val="60"/>
      <color theme="1"/>
      <name val="ＭＳ Ｐゴシック"/>
      <family val="2"/>
      <charset val="128"/>
    </font>
    <font>
      <b/>
      <sz val="10"/>
      <color theme="1"/>
      <name val="游ゴシック"/>
      <family val="3"/>
      <charset val="128"/>
      <scheme val="minor"/>
    </font>
  </fonts>
  <fills count="2">
    <fill>
      <patternFill patternType="none"/>
    </fill>
    <fill>
      <patternFill patternType="gray125"/>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top/>
      <bottom/>
      <diagonal/>
    </border>
    <border>
      <left/>
      <right/>
      <top style="medium">
        <color indexed="64"/>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7">
    <xf numFmtId="0" fontId="0" fillId="0" borderId="0" xfId="0">
      <alignment vertical="center"/>
    </xf>
    <xf numFmtId="38" fontId="3" fillId="0" borderId="1" xfId="1" applyFont="1" applyBorder="1">
      <alignment vertical="center"/>
    </xf>
    <xf numFmtId="38" fontId="3" fillId="0" borderId="2" xfId="0" applyNumberFormat="1" applyFont="1" applyBorder="1">
      <alignment vertical="center"/>
    </xf>
    <xf numFmtId="0" fontId="3" fillId="0" borderId="4" xfId="0" applyFont="1" applyBorder="1" applyAlignment="1">
      <alignment horizontal="center" vertical="center"/>
    </xf>
    <xf numFmtId="38" fontId="3" fillId="0" borderId="4" xfId="0" applyNumberFormat="1" applyFont="1" applyBorder="1">
      <alignment vertical="center"/>
    </xf>
    <xf numFmtId="0" fontId="3" fillId="0" borderId="5" xfId="0" applyFont="1" applyBorder="1" applyAlignment="1">
      <alignment horizontal="center" vertical="center"/>
    </xf>
    <xf numFmtId="38" fontId="3" fillId="0" borderId="7" xfId="1" applyFont="1" applyBorder="1">
      <alignment vertical="center"/>
    </xf>
    <xf numFmtId="38" fontId="3" fillId="0" borderId="8" xfId="0" applyNumberFormat="1" applyFont="1" applyBorder="1">
      <alignment vertical="center"/>
    </xf>
    <xf numFmtId="38" fontId="3" fillId="0" borderId="10" xfId="1" applyFont="1" applyBorder="1">
      <alignment vertical="center"/>
    </xf>
    <xf numFmtId="38" fontId="3" fillId="0" borderId="11" xfId="0" applyNumberFormat="1" applyFont="1" applyBorder="1">
      <alignment vertical="center"/>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9" xfId="0" applyFont="1" applyBorder="1" applyAlignment="1">
      <alignment horizontal="center" vertical="center"/>
    </xf>
    <xf numFmtId="0" fontId="3" fillId="0" borderId="3" xfId="0" applyFont="1" applyBorder="1" applyAlignment="1">
      <alignment horizontal="center" vertical="center"/>
    </xf>
    <xf numFmtId="0" fontId="6" fillId="0" borderId="0" xfId="0" applyFont="1">
      <alignment vertical="center"/>
    </xf>
    <xf numFmtId="0" fontId="3" fillId="0" borderId="6" xfId="0" applyFont="1" applyBorder="1" applyAlignment="1">
      <alignment horizontal="center" vertical="center" wrapText="1"/>
    </xf>
    <xf numFmtId="0" fontId="3" fillId="0" borderId="12" xfId="0" applyFont="1" applyBorder="1" applyAlignment="1">
      <alignment horizontal="center" vertical="center"/>
    </xf>
    <xf numFmtId="0" fontId="8" fillId="0" borderId="0" xfId="0" applyFont="1" applyAlignment="1">
      <alignment vertical="top"/>
    </xf>
    <xf numFmtId="0" fontId="0" fillId="0" borderId="0" xfId="0" applyAlignment="1">
      <alignment horizontal="center"/>
    </xf>
    <xf numFmtId="0" fontId="7" fillId="0" borderId="0" xfId="0" applyFont="1" applyAlignment="1">
      <alignment horizontal="center" vertical="center"/>
    </xf>
    <xf numFmtId="0" fontId="9" fillId="0" borderId="0" xfId="0" applyFont="1" applyAlignment="1">
      <alignment horizontal="center" vertical="top"/>
    </xf>
    <xf numFmtId="0" fontId="6" fillId="0" borderId="0" xfId="0" applyFont="1" applyAlignment="1">
      <alignment horizontal="center" vertical="center"/>
    </xf>
    <xf numFmtId="0" fontId="5" fillId="0" borderId="0" xfId="0" applyFont="1" applyAlignment="1">
      <alignment horizontal="left" vertical="center" wrapText="1"/>
    </xf>
    <xf numFmtId="0" fontId="4" fillId="0" borderId="15" xfId="0" applyFont="1" applyBorder="1" applyAlignment="1">
      <alignment horizontal="center" vertical="center"/>
    </xf>
    <xf numFmtId="0" fontId="6" fillId="0" borderId="16" xfId="0" applyFont="1" applyBorder="1" applyAlignment="1">
      <alignment horizontal="left" vertical="center"/>
    </xf>
    <xf numFmtId="0" fontId="5" fillId="0" borderId="17" xfId="0" applyFont="1" applyBorder="1" applyAlignment="1">
      <alignment horizontal="left" vertical="center" wrapText="1"/>
    </xf>
    <xf numFmtId="0" fontId="11" fillId="0" borderId="0" xfId="0" applyFont="1" applyAlignment="1">
      <alignment horizontal="left"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7FC000-B47F-4EA5-B214-06588249E6DA}">
  <dimension ref="A1:I22"/>
  <sheetViews>
    <sheetView tabSelected="1" zoomScaleNormal="100" zoomScaleSheetLayoutView="100" workbookViewId="0">
      <selection activeCell="K9" sqref="K9"/>
    </sheetView>
  </sheetViews>
  <sheetFormatPr defaultRowHeight="18.75" x14ac:dyDescent="0.4"/>
  <cols>
    <col min="1" max="2" width="5.75" customWidth="1"/>
    <col min="3" max="8" width="20.75" customWidth="1"/>
  </cols>
  <sheetData>
    <row r="1" spans="1:9" ht="33.75" thickBot="1" x14ac:dyDescent="0.45">
      <c r="C1" s="23" t="s">
        <v>2</v>
      </c>
      <c r="D1" s="23"/>
      <c r="E1" s="23"/>
      <c r="F1" s="23"/>
      <c r="G1" s="23"/>
      <c r="H1" s="23"/>
    </row>
    <row r="2" spans="1:9" ht="102.75" thickBot="1" x14ac:dyDescent="0.45">
      <c r="C2" s="16" t="s">
        <v>1</v>
      </c>
      <c r="D2" s="10" t="s">
        <v>15</v>
      </c>
      <c r="E2" s="10" t="s">
        <v>16</v>
      </c>
      <c r="F2" s="10" t="s">
        <v>17</v>
      </c>
      <c r="G2" s="10" t="s">
        <v>18</v>
      </c>
      <c r="H2" s="11" t="s">
        <v>19</v>
      </c>
    </row>
    <row r="3" spans="1:9" ht="25.5" x14ac:dyDescent="0.4">
      <c r="C3" s="12" t="s">
        <v>6</v>
      </c>
      <c r="D3" s="8">
        <v>25000</v>
      </c>
      <c r="E3" s="8">
        <f>D3</f>
        <v>25000</v>
      </c>
      <c r="F3" s="8">
        <f>MIN((E3*0.2),6000+(E3-30000)*0.1)</f>
        <v>5000</v>
      </c>
      <c r="G3" s="8">
        <f>F3</f>
        <v>5000</v>
      </c>
      <c r="H3" s="9">
        <f>G3</f>
        <v>5000</v>
      </c>
      <c r="I3" s="14" t="s">
        <v>3</v>
      </c>
    </row>
    <row r="4" spans="1:9" ht="25.5" x14ac:dyDescent="0.4">
      <c r="C4" s="12" t="s">
        <v>7</v>
      </c>
      <c r="D4" s="1">
        <v>10030</v>
      </c>
      <c r="E4" s="1">
        <f>E3+D4</f>
        <v>35030</v>
      </c>
      <c r="F4" s="1">
        <f t="shared" ref="F4:F5" si="0">MIN(18000,(6000+(E4-30000)*0.1))</f>
        <v>6503</v>
      </c>
      <c r="G4" s="1">
        <f>F4-H3</f>
        <v>1503</v>
      </c>
      <c r="H4" s="2">
        <f>H3+G4</f>
        <v>6503</v>
      </c>
      <c r="I4" s="24" t="s">
        <v>4</v>
      </c>
    </row>
    <row r="5" spans="1:9" ht="25.5" x14ac:dyDescent="0.4">
      <c r="C5" s="12" t="s">
        <v>8</v>
      </c>
      <c r="D5" s="1">
        <v>10140</v>
      </c>
      <c r="E5" s="1">
        <f>E4+D5</f>
        <v>45170</v>
      </c>
      <c r="F5" s="1">
        <f t="shared" si="0"/>
        <v>7517</v>
      </c>
      <c r="G5" s="1">
        <f>F5-H4</f>
        <v>1014</v>
      </c>
      <c r="H5" s="2">
        <f>H4+G5</f>
        <v>7517</v>
      </c>
      <c r="I5" s="24"/>
    </row>
    <row r="6" spans="1:9" ht="51.75" thickBot="1" x14ac:dyDescent="0.45">
      <c r="C6" s="15" t="s">
        <v>12</v>
      </c>
      <c r="D6" s="6">
        <v>110000</v>
      </c>
      <c r="E6" s="6">
        <f>E5+D6</f>
        <v>155170</v>
      </c>
      <c r="F6" s="6">
        <f>MIN(18000,(6000+(E6-30000)*0.1))</f>
        <v>18000</v>
      </c>
      <c r="G6" s="6">
        <f>F6-H5</f>
        <v>10483</v>
      </c>
      <c r="H6" s="7">
        <f>H5+G6</f>
        <v>18000</v>
      </c>
      <c r="I6" s="14" t="s">
        <v>5</v>
      </c>
    </row>
    <row r="7" spans="1:9" ht="27" thickTop="1" thickBot="1" x14ac:dyDescent="0.45">
      <c r="C7" s="13" t="s">
        <v>0</v>
      </c>
      <c r="D7" s="4">
        <f>SUM(D3:D6)</f>
        <v>155170</v>
      </c>
      <c r="E7" s="3" t="s">
        <v>0</v>
      </c>
      <c r="F7" s="3" t="s">
        <v>0</v>
      </c>
      <c r="G7" s="4">
        <f>SUM(G3:G6)</f>
        <v>18000</v>
      </c>
      <c r="H7" s="5" t="s">
        <v>0</v>
      </c>
    </row>
    <row r="8" spans="1:9" ht="26.45" customHeight="1" x14ac:dyDescent="0.4">
      <c r="C8" s="25" t="s">
        <v>10</v>
      </c>
      <c r="D8" s="25"/>
      <c r="E8" s="25"/>
      <c r="F8" s="25"/>
      <c r="G8" s="25"/>
      <c r="H8" s="25"/>
    </row>
    <row r="9" spans="1:9" ht="26.45" customHeight="1" x14ac:dyDescent="0.4">
      <c r="C9" s="22"/>
      <c r="D9" s="22"/>
      <c r="E9" s="22"/>
      <c r="F9" s="22"/>
      <c r="G9" s="22"/>
      <c r="H9" s="22"/>
    </row>
    <row r="10" spans="1:9" ht="22.15" customHeight="1" x14ac:dyDescent="0.4">
      <c r="C10" s="21" t="s">
        <v>3</v>
      </c>
      <c r="D10" s="26" t="s">
        <v>20</v>
      </c>
      <c r="E10" s="26"/>
      <c r="F10" s="26"/>
      <c r="G10" s="26"/>
      <c r="H10" s="26"/>
    </row>
    <row r="11" spans="1:9" ht="18" customHeight="1" x14ac:dyDescent="0.4">
      <c r="C11" s="21"/>
      <c r="D11" s="26"/>
      <c r="E11" s="26"/>
      <c r="F11" s="26"/>
      <c r="G11" s="26"/>
      <c r="H11" s="26"/>
    </row>
    <row r="12" spans="1:9" ht="22.15" customHeight="1" x14ac:dyDescent="0.4">
      <c r="C12" s="21"/>
      <c r="D12" s="26"/>
      <c r="E12" s="26"/>
      <c r="F12" s="26"/>
      <c r="G12" s="26"/>
      <c r="H12" s="26"/>
    </row>
    <row r="13" spans="1:9" ht="22.15" customHeight="1" x14ac:dyDescent="0.4">
      <c r="B13" s="19" t="s">
        <v>13</v>
      </c>
      <c r="C13" s="21" t="s">
        <v>4</v>
      </c>
      <c r="D13" s="22" t="s">
        <v>11</v>
      </c>
      <c r="E13" s="22"/>
      <c r="F13" s="22"/>
      <c r="G13" s="22"/>
      <c r="H13" s="22"/>
    </row>
    <row r="14" spans="1:9" ht="18" customHeight="1" x14ac:dyDescent="0.4">
      <c r="A14" s="17"/>
      <c r="B14" s="19"/>
      <c r="C14" s="21"/>
      <c r="D14" s="22"/>
      <c r="E14" s="22"/>
      <c r="F14" s="22"/>
      <c r="G14" s="22"/>
      <c r="H14" s="22"/>
    </row>
    <row r="15" spans="1:9" ht="22.15" customHeight="1" x14ac:dyDescent="0.4">
      <c r="A15" s="20" t="s">
        <v>14</v>
      </c>
      <c r="B15" s="19"/>
      <c r="C15" s="21" t="s">
        <v>5</v>
      </c>
      <c r="D15" s="22" t="s">
        <v>9</v>
      </c>
      <c r="E15" s="22"/>
      <c r="F15" s="22"/>
      <c r="G15" s="22"/>
      <c r="H15" s="22"/>
    </row>
    <row r="16" spans="1:9" ht="18" customHeight="1" x14ac:dyDescent="0.4">
      <c r="A16" s="20"/>
      <c r="B16" s="19"/>
      <c r="C16" s="21"/>
      <c r="D16" s="22"/>
      <c r="E16" s="22"/>
      <c r="F16" s="22"/>
      <c r="G16" s="22"/>
      <c r="H16" s="22"/>
    </row>
    <row r="17" spans="1:8" ht="18" customHeight="1" x14ac:dyDescent="0.4">
      <c r="A17" s="20"/>
      <c r="B17" s="22" t="s">
        <v>21</v>
      </c>
      <c r="C17" s="22"/>
      <c r="D17" s="22"/>
      <c r="E17" s="22"/>
      <c r="F17" s="22"/>
      <c r="G17" s="22"/>
      <c r="H17" s="22"/>
    </row>
    <row r="18" spans="1:8" ht="18" customHeight="1" x14ac:dyDescent="0.4">
      <c r="A18" s="20"/>
      <c r="B18" s="22"/>
      <c r="C18" s="22"/>
      <c r="D18" s="22"/>
      <c r="E18" s="22"/>
      <c r="F18" s="22"/>
      <c r="G18" s="22"/>
      <c r="H18" s="22"/>
    </row>
    <row r="22" spans="1:8" x14ac:dyDescent="0.4">
      <c r="F22" s="18"/>
    </row>
  </sheetData>
  <mergeCells count="12">
    <mergeCell ref="C10:C12"/>
    <mergeCell ref="D10:H12"/>
    <mergeCell ref="C1:H1"/>
    <mergeCell ref="I4:I5"/>
    <mergeCell ref="C8:H9"/>
    <mergeCell ref="B13:B16"/>
    <mergeCell ref="A15:A18"/>
    <mergeCell ref="B17:H18"/>
    <mergeCell ref="C13:C14"/>
    <mergeCell ref="D13:H14"/>
    <mergeCell ref="C15:C16"/>
    <mergeCell ref="D15:H16"/>
  </mergeCells>
  <phoneticPr fontId="2"/>
  <pageMargins left="0.25" right="0.25" top="0.75" bottom="0.75" header="0.3" footer="0.3"/>
  <pageSetup paperSize="9" scale="83" orientation="landscape" horizontalDpi="4294967293"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石川利人</dc:creator>
  <cp:lastModifiedBy>利人 石川</cp:lastModifiedBy>
  <cp:lastPrinted>2022-10-05T06:01:34Z</cp:lastPrinted>
  <dcterms:created xsi:type="dcterms:W3CDTF">2022-10-05T01:50:15Z</dcterms:created>
  <dcterms:modified xsi:type="dcterms:W3CDTF">2025-09-22T02:05:34Z</dcterms:modified>
</cp:coreProperties>
</file>