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年金制度の機能強化のための国民年金法等の一部を改正する法律の概要\"/>
    </mc:Choice>
  </mc:AlternateContent>
  <xr:revisionPtr revIDLastSave="0" documentId="8_{6C3B1099-B054-4EE3-AAF7-100F55E05D9C}" xr6:coauthVersionLast="47" xr6:coauthVersionMax="47" xr10:uidLastSave="{00000000-0000-0000-0000-000000000000}"/>
  <bookViews>
    <workbookView xWindow="-120" yWindow="-120" windowWidth="29040" windowHeight="15720" activeTab="2" xr2:uid="{CDE5959D-36D6-42AC-A2B0-F1D8997FB6B6}"/>
  </bookViews>
  <sheets>
    <sheet name="死亡分割制度" sheetId="2" r:id="rId1"/>
    <sheet name="合意分割・第3号分割(参考)" sheetId="3" r:id="rId2"/>
    <sheet name="遺族基礎年金・遺族厚生年金対比表(参考)" sheetId="4" r:id="rId3"/>
    <sheet name="在職老齢年金制度の見直し" sheetId="5" r:id="rId4"/>
    <sheet name="標準報酬月額の上限の段階的引き上げ" sheetId="6" r:id="rId5"/>
    <sheet name="保険料調整制度" sheetId="7" r:id="rId6"/>
    <sheet name="Sheet1" sheetId="1" r:id="rId7"/>
  </sheets>
  <definedNames>
    <definedName name="_xlnm.Print_Area" localSheetId="1">'合意分割・第3号分割(参考)'!$A$1:$Q$23</definedName>
    <definedName name="_xlnm.Print_Area" localSheetId="3">在職老齢年金制度の見直し!$A$1:$Q$79</definedName>
    <definedName name="_xlnm.Print_Area" localSheetId="0">死亡分割制度!$A$1:$R$34</definedName>
    <definedName name="_xlnm.Print_Area" localSheetId="5">保険料調整制度!$A$1:$W$115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2" l="1"/>
  <c r="C46" i="2"/>
  <c r="O92" i="7"/>
  <c r="N92" i="7"/>
  <c r="O91" i="7"/>
  <c r="N91" i="7"/>
  <c r="O90" i="7"/>
  <c r="N90" i="7"/>
  <c r="O89" i="7"/>
  <c r="N89" i="7"/>
  <c r="O88" i="7"/>
  <c r="N88" i="7"/>
  <c r="O87" i="7"/>
  <c r="N87" i="7"/>
  <c r="O86" i="7"/>
  <c r="N86" i="7"/>
  <c r="O85" i="7"/>
  <c r="N85" i="7"/>
  <c r="N84" i="7"/>
  <c r="T64" i="7"/>
  <c r="N64" i="7"/>
  <c r="M64" i="7"/>
  <c r="J64" i="7"/>
  <c r="K64" i="7" s="1"/>
  <c r="F64" i="7"/>
  <c r="E64" i="7"/>
  <c r="T63" i="7"/>
  <c r="N63" i="7"/>
  <c r="P63" i="7" s="1"/>
  <c r="M63" i="7"/>
  <c r="K63" i="7"/>
  <c r="J63" i="7"/>
  <c r="F63" i="7"/>
  <c r="E63" i="7"/>
  <c r="T62" i="7"/>
  <c r="N62" i="7"/>
  <c r="P62" i="7" s="1"/>
  <c r="M62" i="7"/>
  <c r="K62" i="7"/>
  <c r="J62" i="7"/>
  <c r="F62" i="7"/>
  <c r="E62" i="7"/>
  <c r="T61" i="7"/>
  <c r="M61" i="7"/>
  <c r="J61" i="7"/>
  <c r="K61" i="7" s="1"/>
  <c r="F61" i="7"/>
  <c r="E61" i="7"/>
  <c r="T60" i="7"/>
  <c r="M60" i="7"/>
  <c r="J60" i="7"/>
  <c r="F60" i="7"/>
  <c r="E60" i="7"/>
  <c r="T59" i="7"/>
  <c r="M59" i="7"/>
  <c r="K59" i="7"/>
  <c r="J59" i="7"/>
  <c r="N59" i="7" s="1"/>
  <c r="F59" i="7"/>
  <c r="E59" i="7"/>
  <c r="T58" i="7"/>
  <c r="N58" i="7"/>
  <c r="O58" i="7" s="1"/>
  <c r="M58" i="7"/>
  <c r="J58" i="7"/>
  <c r="K58" i="7" s="1"/>
  <c r="F58" i="7"/>
  <c r="E58" i="7"/>
  <c r="T57" i="7"/>
  <c r="N57" i="7"/>
  <c r="M57" i="7"/>
  <c r="J57" i="7"/>
  <c r="K57" i="7" s="1"/>
  <c r="F57" i="7"/>
  <c r="E57" i="7"/>
  <c r="T56" i="7"/>
  <c r="N56" i="7"/>
  <c r="S84" i="7" s="1"/>
  <c r="M56" i="7"/>
  <c r="J56" i="7"/>
  <c r="K56" i="7" s="1"/>
  <c r="E56" i="7"/>
  <c r="T11" i="7"/>
  <c r="M11" i="7"/>
  <c r="J11" i="7"/>
  <c r="F11" i="7"/>
  <c r="E11" i="7"/>
  <c r="T10" i="7"/>
  <c r="M10" i="7"/>
  <c r="J10" i="7"/>
  <c r="F10" i="7"/>
  <c r="E10" i="7"/>
  <c r="T9" i="7"/>
  <c r="M9" i="7"/>
  <c r="J9" i="7"/>
  <c r="F9" i="7"/>
  <c r="E9" i="7"/>
  <c r="T8" i="7"/>
  <c r="M8" i="7"/>
  <c r="J8" i="7"/>
  <c r="N8" i="7" s="1"/>
  <c r="F8" i="7"/>
  <c r="E8" i="7"/>
  <c r="T7" i="7"/>
  <c r="M7" i="7"/>
  <c r="J7" i="7"/>
  <c r="F7" i="7"/>
  <c r="E7" i="7"/>
  <c r="T6" i="7"/>
  <c r="N6" i="7"/>
  <c r="M6" i="7"/>
  <c r="J6" i="7"/>
  <c r="K6" i="7" s="1"/>
  <c r="E6" i="7"/>
  <c r="Q10" i="6"/>
  <c r="R10" i="6"/>
  <c r="M11" i="6"/>
  <c r="Q11" i="6"/>
  <c r="R11" i="6"/>
  <c r="M12" i="6"/>
  <c r="Q12" i="6"/>
  <c r="R12" i="6"/>
  <c r="M13" i="6"/>
  <c r="Q13" i="6"/>
  <c r="R13" i="6"/>
  <c r="M14" i="6"/>
  <c r="Q14" i="6"/>
  <c r="R14" i="6"/>
  <c r="G48" i="5"/>
  <c r="F48" i="5"/>
  <c r="F52" i="5" s="1"/>
  <c r="F5" i="5"/>
  <c r="F9" i="5" s="1"/>
  <c r="O8" i="7" l="1"/>
  <c r="Q58" i="7"/>
  <c r="V86" i="7" s="1"/>
  <c r="T86" i="7"/>
  <c r="P64" i="7"/>
  <c r="O10" i="7"/>
  <c r="O7" i="7"/>
  <c r="P57" i="7"/>
  <c r="U85" i="7" s="1"/>
  <c r="O11" i="7"/>
  <c r="P59" i="7"/>
  <c r="O59" i="7"/>
  <c r="Q59" i="7" s="1"/>
  <c r="S87" i="7"/>
  <c r="K10" i="7"/>
  <c r="O57" i="7"/>
  <c r="S85" i="7"/>
  <c r="K7" i="7"/>
  <c r="N10" i="7"/>
  <c r="O62" i="7"/>
  <c r="Q62" i="7" s="1"/>
  <c r="N7" i="7"/>
  <c r="K9" i="7"/>
  <c r="O56" i="7"/>
  <c r="O64" i="7"/>
  <c r="Q64" i="7" s="1"/>
  <c r="P56" i="7"/>
  <c r="U84" i="7" s="1"/>
  <c r="N61" i="7"/>
  <c r="P61" i="7" s="1"/>
  <c r="S86" i="7"/>
  <c r="N9" i="7"/>
  <c r="O61" i="7"/>
  <c r="Q61" i="7" s="1"/>
  <c r="K11" i="7"/>
  <c r="O6" i="7"/>
  <c r="P58" i="7"/>
  <c r="U86" i="7" s="1"/>
  <c r="K60" i="7"/>
  <c r="P6" i="7"/>
  <c r="K8" i="7"/>
  <c r="P8" i="7" s="1"/>
  <c r="U89" i="7" s="1"/>
  <c r="N11" i="7"/>
  <c r="O63" i="7"/>
  <c r="Q63" i="7" s="1"/>
  <c r="N60" i="7"/>
  <c r="P60" i="7" s="1"/>
  <c r="F10" i="5"/>
  <c r="F8" i="5"/>
  <c r="F53" i="5"/>
  <c r="F51" i="5"/>
  <c r="G51" i="5" s="1"/>
  <c r="G47" i="5" s="1"/>
  <c r="G5" i="5"/>
  <c r="G8" i="5"/>
  <c r="G4" i="5" s="1"/>
  <c r="T92" i="7" l="1"/>
  <c r="Q11" i="7"/>
  <c r="V92" i="7" s="1"/>
  <c r="Q7" i="7"/>
  <c r="P11" i="7"/>
  <c r="U92" i="7" s="1"/>
  <c r="S92" i="7"/>
  <c r="T87" i="7"/>
  <c r="Q6" i="7"/>
  <c r="V87" i="7" s="1"/>
  <c r="P9" i="7"/>
  <c r="U90" i="7" s="1"/>
  <c r="S90" i="7"/>
  <c r="Q10" i="7"/>
  <c r="V91" i="7" s="1"/>
  <c r="T91" i="7"/>
  <c r="T84" i="7"/>
  <c r="Q56" i="7"/>
  <c r="V84" i="7" s="1"/>
  <c r="O9" i="7"/>
  <c r="P7" i="7"/>
  <c r="U88" i="7" s="1"/>
  <c r="S88" i="7"/>
  <c r="O60" i="7"/>
  <c r="Q60" i="7" s="1"/>
  <c r="S91" i="7"/>
  <c r="P10" i="7"/>
  <c r="U91" i="7" s="1"/>
  <c r="U87" i="7"/>
  <c r="T89" i="7"/>
  <c r="Q8" i="7"/>
  <c r="V89" i="7" s="1"/>
  <c r="T85" i="7"/>
  <c r="Q57" i="7"/>
  <c r="V85" i="7" s="1"/>
  <c r="S89" i="7"/>
  <c r="T88" i="7" l="1"/>
  <c r="V88" i="7"/>
  <c r="Q9" i="7"/>
  <c r="V90" i="7" s="1"/>
  <c r="T90" i="7"/>
  <c r="H41" i="2" l="1"/>
  <c r="U7" i="2"/>
  <c r="Q7" i="2"/>
  <c r="L7" i="2"/>
  <c r="I7" i="2"/>
  <c r="E7" i="2"/>
  <c r="U21" i="2"/>
  <c r="C41" i="2" s="1"/>
  <c r="Q21" i="2"/>
  <c r="I21" i="2"/>
  <c r="G21" i="2"/>
  <c r="P21" i="2"/>
  <c r="N21" i="2"/>
  <c r="K21" i="2"/>
</calcChain>
</file>

<file path=xl/sharedStrings.xml><?xml version="1.0" encoding="utf-8"?>
<sst xmlns="http://schemas.openxmlformats.org/spreadsheetml/2006/main" count="473" uniqueCount="289">
  <si>
    <t>婚姻</t>
    <rPh sb="0" eb="2">
      <t>コンイン</t>
    </rPh>
    <phoneticPr fontId="1"/>
  </si>
  <si>
    <t>↓</t>
    <phoneticPr fontId="1"/>
  </si>
  <si>
    <t>第2号被保険者期間</t>
    <phoneticPr fontId="1"/>
  </si>
  <si>
    <t>⇒</t>
    <phoneticPr fontId="1"/>
  </si>
  <si>
    <t>改正法施行日</t>
    <rPh sb="0" eb="2">
      <t>カイセイ</t>
    </rPh>
    <rPh sb="2" eb="3">
      <t>ホウ</t>
    </rPh>
    <rPh sb="3" eb="5">
      <t>セコウ</t>
    </rPh>
    <rPh sb="5" eb="6">
      <t>ヒ</t>
    </rPh>
    <phoneticPr fontId="1"/>
  </si>
  <si>
    <t>第１子誕生</t>
    <rPh sb="0" eb="1">
      <t>ダイ</t>
    </rPh>
    <rPh sb="2" eb="3">
      <t>コ</t>
    </rPh>
    <rPh sb="3" eb="5">
      <t>タンジョウ</t>
    </rPh>
    <phoneticPr fontId="1"/>
  </si>
  <si>
    <t>就職</t>
    <rPh sb="0" eb="2">
      <t>シュウショク</t>
    </rPh>
    <phoneticPr fontId="1"/>
  </si>
  <si>
    <t>死別配偶者
(特定受給権者)</t>
    <rPh sb="0" eb="2">
      <t>シベツ</t>
    </rPh>
    <rPh sb="2" eb="5">
      <t>ハイグウシャ</t>
    </rPh>
    <rPh sb="7" eb="13">
      <t>トクテイジュキュウケンシャ</t>
    </rPh>
    <phoneticPr fontId="1"/>
  </si>
  <si>
    <t>誕生日</t>
    <rPh sb="0" eb="3">
      <t>タンジョウビ</t>
    </rPh>
    <phoneticPr fontId="1"/>
  </si>
  <si>
    <t>被保険者の種別</t>
    <rPh sb="0" eb="4">
      <t>ヒホケンシャ</t>
    </rPh>
    <rPh sb="5" eb="7">
      <t>シュベツ</t>
    </rPh>
    <phoneticPr fontId="1"/>
  </si>
  <si>
    <t>標準報酬</t>
    <rPh sb="0" eb="4">
      <t>ヒョウジュンホウシュウ</t>
    </rPh>
    <phoneticPr fontId="1"/>
  </si>
  <si>
    <t>死亡被保険者
(夫)</t>
    <rPh sb="0" eb="2">
      <t>シボウ</t>
    </rPh>
    <rPh sb="2" eb="6">
      <t>ヒホケンシャ</t>
    </rPh>
    <rPh sb="8" eb="9">
      <t>オット</t>
    </rPh>
    <phoneticPr fontId="1"/>
  </si>
  <si>
    <t>第2号被保険者期間</t>
    <rPh sb="0" eb="1">
      <t>ダイ</t>
    </rPh>
    <rPh sb="2" eb="3">
      <t>ゴウ</t>
    </rPh>
    <rPh sb="3" eb="7">
      <t>ヒホケンシャ</t>
    </rPh>
    <rPh sb="7" eb="9">
      <t>キカン</t>
    </rPh>
    <phoneticPr fontId="1"/>
  </si>
  <si>
    <t>産前休業
開始日</t>
    <rPh sb="0" eb="4">
      <t>サンゼンキュウギョウ</t>
    </rPh>
    <rPh sb="5" eb="7">
      <t>カイシ</t>
    </rPh>
    <rPh sb="7" eb="8">
      <t>ヒ</t>
    </rPh>
    <phoneticPr fontId="1"/>
  </si>
  <si>
    <t>2歳に達する日</t>
    <rPh sb="1" eb="2">
      <t>サイ</t>
    </rPh>
    <rPh sb="3" eb="4">
      <t>タッ</t>
    </rPh>
    <rPh sb="6" eb="7">
      <t>ヒ</t>
    </rPh>
    <phoneticPr fontId="1"/>
  </si>
  <si>
    <t>20歳に
達する日</t>
    <rPh sb="2" eb="3">
      <t>サイ</t>
    </rPh>
    <rPh sb="5" eb="6">
      <t>タッ</t>
    </rPh>
    <rPh sb="8" eb="9">
      <t>ヒ</t>
    </rPh>
    <phoneticPr fontId="1"/>
  </si>
  <si>
    <t>第1号被保険者期間</t>
    <rPh sb="0" eb="1">
      <t>ダイ</t>
    </rPh>
    <rPh sb="2" eb="3">
      <t>ゴウ</t>
    </rPh>
    <rPh sb="3" eb="7">
      <t>ヒホケンシャ</t>
    </rPh>
    <rPh sb="7" eb="9">
      <t>キカン</t>
    </rPh>
    <phoneticPr fontId="1"/>
  </si>
  <si>
    <t>婚姻等対象期間(標準報酬総額を計算する場合における)に係る被保険者期間</t>
    <rPh sb="0" eb="3">
      <t>コンイントウ</t>
    </rPh>
    <phoneticPr fontId="1"/>
  </si>
  <si>
    <t>～</t>
    <phoneticPr fontId="1"/>
  </si>
  <si>
    <t>特定第3号被保険者期間</t>
    <phoneticPr fontId="1"/>
  </si>
  <si>
    <t>対象期間(標準報酬総額を計算する場合における)に係る被保険者期間</t>
    <rPh sb="0" eb="2">
      <t>タイショウ</t>
    </rPh>
    <rPh sb="2" eb="4">
      <t>キカン</t>
    </rPh>
    <rPh sb="5" eb="9">
      <t>ヒョウジュンホウシュウ</t>
    </rPh>
    <rPh sb="9" eb="11">
      <t>ソウガク</t>
    </rPh>
    <rPh sb="12" eb="14">
      <t>ケイサン</t>
    </rPh>
    <rPh sb="16" eb="18">
      <t>バアイ</t>
    </rPh>
    <rPh sb="24" eb="25">
      <t>カカ</t>
    </rPh>
    <rPh sb="26" eb="30">
      <t>ヒホケンシャ</t>
    </rPh>
    <rPh sb="30" eb="32">
      <t>キカン</t>
    </rPh>
    <phoneticPr fontId="1"/>
  </si>
  <si>
    <t>合意分轄施行日</t>
    <rPh sb="0" eb="2">
      <t>ゴウイ</t>
    </rPh>
    <rPh sb="2" eb="4">
      <t>ブンカツ</t>
    </rPh>
    <rPh sb="4" eb="6">
      <t>セコウ</t>
    </rPh>
    <rPh sb="6" eb="7">
      <t>ヒ</t>
    </rPh>
    <phoneticPr fontId="1"/>
  </si>
  <si>
    <t>3号分割施行日</t>
    <rPh sb="1" eb="2">
      <t>ゴウ</t>
    </rPh>
    <rPh sb="2" eb="4">
      <t>ブンカツ</t>
    </rPh>
    <rPh sb="4" eb="6">
      <t>セコウ</t>
    </rPh>
    <rPh sb="6" eb="7">
      <t>ヒ</t>
    </rPh>
    <phoneticPr fontId="1"/>
  </si>
  <si>
    <t>離婚</t>
    <rPh sb="0" eb="2">
      <t>リコン</t>
    </rPh>
    <phoneticPr fontId="1"/>
  </si>
  <si>
    <t>H4.9月</t>
    <rPh sb="4" eb="5">
      <t>ゲツ</t>
    </rPh>
    <phoneticPr fontId="1"/>
  </si>
  <si>
    <t>H23.1月</t>
    <rPh sb="5" eb="6">
      <t>ゲツ</t>
    </rPh>
    <phoneticPr fontId="1"/>
  </si>
  <si>
    <t>H23.2月</t>
    <rPh sb="5" eb="6">
      <t>ゲツ</t>
    </rPh>
    <phoneticPr fontId="1"/>
  </si>
  <si>
    <t>第1号改定者/
特定被保険者</t>
    <rPh sb="0" eb="1">
      <t>ダイ</t>
    </rPh>
    <rPh sb="2" eb="3">
      <t>ゴウ</t>
    </rPh>
    <rPh sb="3" eb="5">
      <t>カイテイ</t>
    </rPh>
    <rPh sb="5" eb="6">
      <t>シャ</t>
    </rPh>
    <rPh sb="8" eb="10">
      <t>トクテイ</t>
    </rPh>
    <rPh sb="10" eb="14">
      <t>ヒホケンシャ</t>
    </rPh>
    <phoneticPr fontId="1"/>
  </si>
  <si>
    <t>分割前の標準報酬
=A</t>
    <rPh sb="0" eb="2">
      <t>ブンカツ</t>
    </rPh>
    <rPh sb="2" eb="3">
      <t>マエ</t>
    </rPh>
    <rPh sb="4" eb="8">
      <t>ヒョウジュンホウシュウ</t>
    </rPh>
    <phoneticPr fontId="1"/>
  </si>
  <si>
    <t>分割後の標準報酬=C</t>
    <rPh sb="0" eb="2">
      <t>ブンカツ</t>
    </rPh>
    <rPh sb="2" eb="3">
      <t>ゴ</t>
    </rPh>
    <rPh sb="4" eb="8">
      <t>ヒョウジュンホウシュウ</t>
    </rPh>
    <phoneticPr fontId="1"/>
  </si>
  <si>
    <t>分割後の標準報酬
=A×1/2</t>
    <phoneticPr fontId="1"/>
  </si>
  <si>
    <t>当初の標準報酬=A</t>
    <rPh sb="0" eb="2">
      <t>トウショ</t>
    </rPh>
    <phoneticPr fontId="1"/>
  </si>
  <si>
    <t>&lt;3号分割&gt;
分割した標準報酬
=A×1/2</t>
    <rPh sb="2" eb="3">
      <t>ゴウ</t>
    </rPh>
    <rPh sb="3" eb="5">
      <t>ブンカツ</t>
    </rPh>
    <phoneticPr fontId="1"/>
  </si>
  <si>
    <t>分割した標準報酬(按分割合40%として)=D</t>
    <rPh sb="0" eb="2">
      <t>ブンカツ</t>
    </rPh>
    <rPh sb="4" eb="8">
      <t>ヒョウジュンホウシュウ</t>
    </rPh>
    <rPh sb="9" eb="11">
      <t>アンブン</t>
    </rPh>
    <rPh sb="11" eb="13">
      <t>ワリアイ</t>
    </rPh>
    <phoneticPr fontId="1"/>
  </si>
  <si>
    <t>=</t>
    <phoneticPr fontId="1"/>
  </si>
  <si>
    <t>第2号改定者/
被扶養配偶者</t>
    <rPh sb="0" eb="1">
      <t>ダイ</t>
    </rPh>
    <rPh sb="2" eb="3">
      <t>ゴウ</t>
    </rPh>
    <rPh sb="3" eb="5">
      <t>カイテイ</t>
    </rPh>
    <rPh sb="5" eb="6">
      <t>シャ</t>
    </rPh>
    <rPh sb="8" eb="14">
      <t>ヒフヨウハイグウシャ</t>
    </rPh>
    <phoneticPr fontId="1"/>
  </si>
  <si>
    <t>分割される前の標準報酬=B</t>
    <rPh sb="0" eb="2">
      <t>ブンカツ</t>
    </rPh>
    <rPh sb="5" eb="6">
      <t>マエ</t>
    </rPh>
    <rPh sb="7" eb="11">
      <t>ヒョウジュンホウシュウ</t>
    </rPh>
    <phoneticPr fontId="1"/>
  </si>
  <si>
    <t>第2号被保険者となった場合の
新たな標準報酬</t>
    <rPh sb="0" eb="1">
      <t>ダイ</t>
    </rPh>
    <rPh sb="2" eb="3">
      <t>ゴウ</t>
    </rPh>
    <rPh sb="3" eb="7">
      <t>ヒホケンシャ</t>
    </rPh>
    <rPh sb="11" eb="13">
      <t>バアイ</t>
    </rPh>
    <rPh sb="15" eb="16">
      <t>アラ</t>
    </rPh>
    <rPh sb="18" eb="20">
      <t>ヒョウジュン</t>
    </rPh>
    <rPh sb="20" eb="22">
      <t>ホウシュウ</t>
    </rPh>
    <phoneticPr fontId="1"/>
  </si>
  <si>
    <t>分割された標準報酬(按分割合40%として)=D</t>
    <rPh sb="0" eb="2">
      <t>ブンカツ</t>
    </rPh>
    <rPh sb="5" eb="9">
      <t>ヒョウジュンホウシュウ</t>
    </rPh>
    <phoneticPr fontId="1"/>
  </si>
  <si>
    <t>&lt;3号分割&gt;
分割された標準報酬
=A×1/2</t>
    <rPh sb="2" eb="3">
      <t>ゴウ</t>
    </rPh>
    <rPh sb="3" eb="5">
      <t>ブンカツ</t>
    </rPh>
    <phoneticPr fontId="1"/>
  </si>
  <si>
    <t>第3号被保険者期間</t>
    <rPh sb="0" eb="1">
      <t>ダイ</t>
    </rPh>
    <rPh sb="2" eb="3">
      <t>ゴウ</t>
    </rPh>
    <rPh sb="3" eb="7">
      <t>ヒホケンシャ</t>
    </rPh>
    <rPh sb="7" eb="9">
      <t>キカン</t>
    </rPh>
    <phoneticPr fontId="1"/>
  </si>
  <si>
    <t>第1号or第2号被保険者期間</t>
    <rPh sb="0" eb="1">
      <t>ダイ</t>
    </rPh>
    <rPh sb="2" eb="3">
      <t>ゴウ</t>
    </rPh>
    <rPh sb="5" eb="6">
      <t>ダイ</t>
    </rPh>
    <rPh sb="7" eb="8">
      <t>ゴウ</t>
    </rPh>
    <rPh sb="8" eb="12">
      <t>ヒホケンシャ</t>
    </rPh>
    <rPh sb="12" eb="14">
      <t>キカン</t>
    </rPh>
    <phoneticPr fontId="1"/>
  </si>
  <si>
    <t>(離婚時みなし被保険者期間)</t>
    <phoneticPr fontId="1"/>
  </si>
  <si>
    <t>－</t>
    <phoneticPr fontId="1"/>
  </si>
  <si>
    <t>分割した後の自身の標準報酬=D</t>
    <rPh sb="6" eb="8">
      <t>ジシン</t>
    </rPh>
    <phoneticPr fontId="1"/>
  </si>
  <si>
    <t>当初</t>
    <rPh sb="0" eb="2">
      <t>トウショ</t>
    </rPh>
    <phoneticPr fontId="1"/>
  </si>
  <si>
    <t>&lt;婚姻等対象期間の追加に伴い増加した死亡被保険者の第2号被保険者期間分&gt;</t>
    <rPh sb="9" eb="11">
      <t>ツイカ</t>
    </rPh>
    <rPh sb="12" eb="13">
      <t>トモナ</t>
    </rPh>
    <rPh sb="14" eb="16">
      <t>ゾウカ</t>
    </rPh>
    <rPh sb="18" eb="20">
      <t>シボウ</t>
    </rPh>
    <rPh sb="20" eb="24">
      <t>ヒホケンシャ</t>
    </rPh>
    <rPh sb="34" eb="35">
      <t>ブン</t>
    </rPh>
    <phoneticPr fontId="1"/>
  </si>
  <si>
    <t>&lt;婚姻等対象期間の追加に伴い増加した
死亡被保険者の第2号被保険者期分&gt;</t>
    <rPh sb="9" eb="11">
      <t>ツイカ</t>
    </rPh>
    <rPh sb="12" eb="13">
      <t>トモナ</t>
    </rPh>
    <rPh sb="14" eb="16">
      <t>ゾウカ</t>
    </rPh>
    <rPh sb="19" eb="25">
      <t>シボウヒホケンシャ</t>
    </rPh>
    <rPh sb="26" eb="27">
      <t>ダイ</t>
    </rPh>
    <rPh sb="28" eb="29">
      <t>ゴウ</t>
    </rPh>
    <rPh sb="34" eb="35">
      <t>ブン</t>
    </rPh>
    <phoneticPr fontId="1"/>
  </si>
  <si>
    <t>分割された後の追加分</t>
    <rPh sb="0" eb="2">
      <t>ブンカツ</t>
    </rPh>
    <rPh sb="5" eb="6">
      <t>ゴ</t>
    </rPh>
    <rPh sb="7" eb="9">
      <t>ツイカ</t>
    </rPh>
    <rPh sb="9" eb="10">
      <t>ブン</t>
    </rPh>
    <phoneticPr fontId="1"/>
  </si>
  <si>
    <t>上記事例を踏まえると、</t>
    <rPh sb="0" eb="2">
      <t>ジョウキ</t>
    </rPh>
    <rPh sb="2" eb="4">
      <t>ジレイ</t>
    </rPh>
    <rPh sb="5" eb="6">
      <t>フ</t>
    </rPh>
    <phoneticPr fontId="1"/>
  </si>
  <si>
    <t>子</t>
    <rPh sb="0" eb="1">
      <t>コ</t>
    </rPh>
    <phoneticPr fontId="1"/>
  </si>
  <si>
    <t>遺族厚生年金</t>
    <rPh sb="0" eb="6">
      <t>イゾクコウセイネンキン</t>
    </rPh>
    <phoneticPr fontId="1"/>
  </si>
  <si>
    <t>遺族厚生年金(支給停止)</t>
    <rPh sb="0" eb="6">
      <t>イゾクコウセイネンキン</t>
    </rPh>
    <rPh sb="7" eb="11">
      <t>シキュウテイシ</t>
    </rPh>
    <phoneticPr fontId="1"/>
  </si>
  <si>
    <t>遺族基礎年金(支給停止)</t>
    <rPh sb="0" eb="2">
      <t>イゾク</t>
    </rPh>
    <rPh sb="2" eb="4">
      <t>キソ</t>
    </rPh>
    <rPh sb="4" eb="6">
      <t>ネンキン</t>
    </rPh>
    <rPh sb="7" eb="11">
      <t>シキュウテイシ</t>
    </rPh>
    <phoneticPr fontId="1"/>
  </si>
  <si>
    <t>死亡被保険者(夫)の死亡</t>
    <rPh sb="0" eb="6">
      <t>シボウヒホケンシャ</t>
    </rPh>
    <rPh sb="7" eb="8">
      <t>オット</t>
    </rPh>
    <rPh sb="10" eb="12">
      <t>シボウ</t>
    </rPh>
    <phoneticPr fontId="1"/>
  </si>
  <si>
    <t>↑</t>
    <phoneticPr fontId="1"/>
  </si>
  <si>
    <t>遺族基礎年金の失権</t>
    <rPh sb="0" eb="6">
      <t>イゾクキソネンキン</t>
    </rPh>
    <rPh sb="7" eb="9">
      <t>シッケン</t>
    </rPh>
    <phoneticPr fontId="1"/>
  </si>
  <si>
    <t>遺族基礎年金の失権から5年経過</t>
    <rPh sb="0" eb="6">
      <t>イゾクキソネンキン</t>
    </rPh>
    <rPh sb="7" eb="9">
      <t>シッケン</t>
    </rPh>
    <rPh sb="12" eb="13">
      <t>ネン</t>
    </rPh>
    <rPh sb="13" eb="15">
      <t>ケイカ</t>
    </rPh>
    <phoneticPr fontId="1"/>
  </si>
  <si>
    <t>継続給付
(所得等の要件あり)</t>
    <rPh sb="0" eb="4">
      <t>ケイゾクキュウフ</t>
    </rPh>
    <rPh sb="6" eb="8">
      <t>ショトク</t>
    </rPh>
    <rPh sb="8" eb="9">
      <t>トウ</t>
    </rPh>
    <rPh sb="10" eb="12">
      <t>ヨウケン</t>
    </rPh>
    <phoneticPr fontId="1"/>
  </si>
  <si>
    <t>→</t>
    <phoneticPr fontId="1"/>
  </si>
  <si>
    <t>65歳到達で失権(これ以外にも失権事由あり)</t>
    <rPh sb="2" eb="3">
      <t>サイ</t>
    </rPh>
    <rPh sb="3" eb="5">
      <t>トウタツ</t>
    </rPh>
    <rPh sb="6" eb="8">
      <t>シッケン</t>
    </rPh>
    <rPh sb="11" eb="13">
      <t>イガイ</t>
    </rPh>
    <rPh sb="15" eb="17">
      <t>シッケン</t>
    </rPh>
    <rPh sb="17" eb="19">
      <t>ジユウ</t>
    </rPh>
    <phoneticPr fontId="1"/>
  </si>
  <si>
    <t>老齢基礎年金</t>
    <rPh sb="0" eb="6">
      <t>ロウレイキソネンキン</t>
    </rPh>
    <phoneticPr fontId="1"/>
  </si>
  <si>
    <t>18歳年度末→</t>
    <rPh sb="2" eb="3">
      <t>サイ</t>
    </rPh>
    <rPh sb="3" eb="6">
      <t>ネンドマツ</t>
    </rPh>
    <phoneticPr fontId="1"/>
  </si>
  <si>
    <t>65歳</t>
    <rPh sb="2" eb="3">
      <t>サイ</t>
    </rPh>
    <phoneticPr fontId="1"/>
  </si>
  <si>
    <t>51歳</t>
    <rPh sb="2" eb="3">
      <t>サイ</t>
    </rPh>
    <phoneticPr fontId="1"/>
  </si>
  <si>
    <t>(被扶養配偶者みなし被保険者期間)</t>
    <phoneticPr fontId="1"/>
  </si>
  <si>
    <t>特定期間に係る被保険者期間</t>
    <rPh sb="0" eb="2">
      <t>トクテイ</t>
    </rPh>
    <rPh sb="2" eb="4">
      <t>キカン</t>
    </rPh>
    <rPh sb="5" eb="6">
      <t>カカ</t>
    </rPh>
    <rPh sb="7" eb="11">
      <t>ヒホケンシャ</t>
    </rPh>
    <rPh sb="11" eb="13">
      <t>キカン</t>
    </rPh>
    <phoneticPr fontId="1"/>
  </si>
  <si>
    <t>(改正厚生年金保険法第65条第1項第3号)</t>
    <rPh sb="1" eb="11">
      <t>カイセイコウセイネンキンホケンホウダイ</t>
    </rPh>
    <rPh sb="13" eb="15">
      <t>ジョウダイ</t>
    </rPh>
    <rPh sb="16" eb="17">
      <t>コウ</t>
    </rPh>
    <rPh sb="17" eb="18">
      <t>ダイ</t>
    </rPh>
    <rPh sb="19" eb="20">
      <t>ゴウ</t>
    </rPh>
    <phoneticPr fontId="1"/>
  </si>
  <si>
    <t>(改正厚生年金保険法第62条第1項)</t>
    <rPh sb="1" eb="3">
      <t>カイセイ</t>
    </rPh>
    <rPh sb="3" eb="11">
      <t>コウセイネンキンホケンホウダイ</t>
    </rPh>
    <rPh sb="13" eb="15">
      <t>ジョウダイ</t>
    </rPh>
    <rPh sb="16" eb="17">
      <t>コウ</t>
    </rPh>
    <phoneticPr fontId="1"/>
  </si>
  <si>
    <t>(改正厚生年金保険法第63条第2項)</t>
    <rPh sb="1" eb="11">
      <t>カイセイコウセイネンキンホケンホウダイ</t>
    </rPh>
    <rPh sb="13" eb="14">
      <t>ジョウ</t>
    </rPh>
    <rPh sb="14" eb="15">
      <t>ダイ</t>
    </rPh>
    <rPh sb="16" eb="17">
      <t>コウ</t>
    </rPh>
    <phoneticPr fontId="1"/>
  </si>
  <si>
    <r>
      <t>夫の死亡日</t>
    </r>
    <r>
      <rPr>
        <b/>
        <sz val="11"/>
        <color rgb="FFFF0000"/>
        <rFont val="游ゴシック"/>
        <family val="3"/>
        <charset val="128"/>
        <scheme val="minor"/>
      </rPr>
      <t>※1</t>
    </r>
    <rPh sb="0" eb="1">
      <t>オット</t>
    </rPh>
    <rPh sb="2" eb="5">
      <t>シボウビ</t>
    </rPh>
    <phoneticPr fontId="1"/>
  </si>
  <si>
    <t>※1</t>
    <phoneticPr fontId="1"/>
  </si>
  <si>
    <r>
      <t>「60歳に達する前に支給すべき事由が生じた遺族厚生年金(有期給付)」(3/4</t>
    </r>
    <r>
      <rPr>
        <b/>
        <sz val="8"/>
        <color rgb="FFFF0000"/>
        <rFont val="游ゴシック"/>
        <family val="3"/>
        <charset val="128"/>
        <scheme val="minor"/>
      </rPr>
      <t>※2</t>
    </r>
    <r>
      <rPr>
        <b/>
        <sz val="8"/>
        <color theme="1"/>
        <rFont val="游ゴシック"/>
        <family val="3"/>
        <charset val="128"/>
        <scheme val="minor"/>
      </rPr>
      <t>)</t>
    </r>
    <rPh sb="28" eb="32">
      <t>ユウキキュウフ</t>
    </rPh>
    <phoneticPr fontId="1"/>
  </si>
  <si>
    <r>
      <t>「有期給付加算」(1/4</t>
    </r>
    <r>
      <rPr>
        <b/>
        <sz val="11"/>
        <color rgb="FFFF0000"/>
        <rFont val="游ゴシック"/>
        <family val="3"/>
        <charset val="128"/>
        <scheme val="minor"/>
      </rPr>
      <t>※3</t>
    </r>
    <r>
      <rPr>
        <b/>
        <sz val="11"/>
        <color theme="1"/>
        <rFont val="游ゴシック"/>
        <family val="3"/>
        <charset val="128"/>
        <scheme val="minor"/>
      </rPr>
      <t>)</t>
    </r>
    <rPh sb="1" eb="3">
      <t>ユウキ</t>
    </rPh>
    <rPh sb="3" eb="5">
      <t>キュウフ</t>
    </rPh>
    <rPh sb="5" eb="7">
      <t>カサン</t>
    </rPh>
    <phoneticPr fontId="1"/>
  </si>
  <si>
    <t>－</t>
    <phoneticPr fontId="1"/>
  </si>
  <si>
    <t>※2</t>
    <phoneticPr fontId="1"/>
  </si>
  <si>
    <t>(改正厚生年金保険法第60条第1項第1号)</t>
    <rPh sb="1" eb="11">
      <t>カイセイコウセイネンキンホケンホウダイ</t>
    </rPh>
    <rPh sb="13" eb="14">
      <t>ジョウ</t>
    </rPh>
    <rPh sb="14" eb="15">
      <t>ダイ</t>
    </rPh>
    <rPh sb="16" eb="17">
      <t>コウ</t>
    </rPh>
    <rPh sb="17" eb="18">
      <t>ダイ</t>
    </rPh>
    <rPh sb="19" eb="20">
      <t>ゴウ</t>
    </rPh>
    <phoneticPr fontId="1"/>
  </si>
  <si>
    <r>
      <t>遺族厚生年金(3/4</t>
    </r>
    <r>
      <rPr>
        <b/>
        <sz val="11"/>
        <color rgb="FFFF0000"/>
        <rFont val="游ゴシック"/>
        <family val="3"/>
        <charset val="128"/>
        <scheme val="minor"/>
      </rPr>
      <t>※2</t>
    </r>
    <r>
      <rPr>
        <b/>
        <sz val="11"/>
        <rFont val="游ゴシック"/>
        <family val="3"/>
        <charset val="128"/>
        <scheme val="minor"/>
      </rPr>
      <t>)</t>
    </r>
    <rPh sb="0" eb="6">
      <t>イゾクコウセイネンキン</t>
    </rPh>
    <phoneticPr fontId="1"/>
  </si>
  <si>
    <r>
      <t>遺族基礎年金</t>
    </r>
    <r>
      <rPr>
        <b/>
        <sz val="11"/>
        <color rgb="FFFF0000"/>
        <rFont val="游ゴシック"/>
        <family val="3"/>
        <charset val="128"/>
        <scheme val="minor"/>
      </rPr>
      <t>※4</t>
    </r>
    <rPh sb="0" eb="2">
      <t>イゾク</t>
    </rPh>
    <rPh sb="2" eb="4">
      <t>キソ</t>
    </rPh>
    <rPh sb="4" eb="6">
      <t>ネンキン</t>
    </rPh>
    <phoneticPr fontId="1"/>
  </si>
  <si>
    <t>「短期要件」</t>
    <phoneticPr fontId="1"/>
  </si>
  <si>
    <t>にリンクします</t>
    <phoneticPr fontId="1"/>
  </si>
  <si>
    <t>&lt;　遺族基礎年金及び遺族厚生年金に係る支給要件等(主要なもの)対比表　&gt;</t>
    <rPh sb="2" eb="4">
      <t>イゾク</t>
    </rPh>
    <rPh sb="4" eb="6">
      <t>キソ</t>
    </rPh>
    <rPh sb="6" eb="8">
      <t>ネンキン</t>
    </rPh>
    <rPh sb="8" eb="9">
      <t>オヨ</t>
    </rPh>
    <rPh sb="10" eb="16">
      <t>イゾクコウセイネンキン</t>
    </rPh>
    <rPh sb="17" eb="18">
      <t>カカ</t>
    </rPh>
    <rPh sb="19" eb="21">
      <t>シキュウ</t>
    </rPh>
    <rPh sb="21" eb="23">
      <t>ヨウケン</t>
    </rPh>
    <rPh sb="23" eb="24">
      <t>トウ</t>
    </rPh>
    <rPh sb="25" eb="27">
      <t>シュヨウ</t>
    </rPh>
    <rPh sb="31" eb="34">
      <t>タイヒヒョウ</t>
    </rPh>
    <phoneticPr fontId="1"/>
  </si>
  <si>
    <r>
      <t>以下、</t>
    </r>
    <r>
      <rPr>
        <b/>
        <sz val="14"/>
        <color theme="5" tint="-0.499984740745262"/>
        <rFont val="游ゴシック"/>
        <family val="3"/>
        <charset val="128"/>
        <scheme val="minor"/>
      </rPr>
      <t>(改)</t>
    </r>
    <r>
      <rPr>
        <b/>
        <sz val="12"/>
        <color theme="1"/>
        <rFont val="游ゴシック"/>
        <family val="3"/>
        <charset val="128"/>
        <scheme val="minor"/>
      </rPr>
      <t>と表示している分については、その</t>
    </r>
    <r>
      <rPr>
        <b/>
        <sz val="12"/>
        <color rgb="FFFF0000"/>
        <rFont val="游ゴシック"/>
        <family val="3"/>
        <charset val="128"/>
        <scheme val="minor"/>
      </rPr>
      <t>施行予定日は令和10年4月1日</t>
    </r>
    <r>
      <rPr>
        <b/>
        <sz val="12"/>
        <color theme="1"/>
        <rFont val="游ゴシック"/>
        <family val="3"/>
        <charset val="128"/>
        <scheme val="minor"/>
      </rPr>
      <t>とされています</t>
    </r>
    <phoneticPr fontId="1"/>
  </si>
  <si>
    <t>遺族基礎年金</t>
    <rPh sb="0" eb="2">
      <t>イゾク</t>
    </rPh>
    <rPh sb="2" eb="6">
      <t>キソネンキン</t>
    </rPh>
    <phoneticPr fontId="1"/>
  </si>
  <si>
    <t>備　　　　　　　考</t>
    <rPh sb="0" eb="1">
      <t>ビ</t>
    </rPh>
    <rPh sb="8" eb="9">
      <t>コウ</t>
    </rPh>
    <phoneticPr fontId="1"/>
  </si>
  <si>
    <t>遺族年金を受け取ることができる遺族は、死亡当時、死亡した者(被保険者又は被保険者であった者)によって生計を維持されていた者が対象で、最も優先順位の高い者が受け取ることができます。</t>
    <rPh sb="28" eb="29">
      <t>モノ</t>
    </rPh>
    <rPh sb="30" eb="34">
      <t>ヒホケンシャ</t>
    </rPh>
    <rPh sb="34" eb="35">
      <t>マタ</t>
    </rPh>
    <rPh sb="36" eb="40">
      <t>ヒホケンシャ</t>
    </rPh>
    <rPh sb="44" eb="45">
      <t>モノ</t>
    </rPh>
    <rPh sb="60" eb="61">
      <t>モノ</t>
    </rPh>
    <rPh sb="75" eb="76">
      <t>モノ</t>
    </rPh>
    <phoneticPr fontId="1"/>
  </si>
  <si>
    <t>支給要件</t>
    <phoneticPr fontId="1"/>
  </si>
  <si>
    <t>死亡した者の要件</t>
    <rPh sb="0" eb="2">
      <t>シボウ</t>
    </rPh>
    <rPh sb="4" eb="5">
      <t>モノ</t>
    </rPh>
    <rPh sb="6" eb="8">
      <t>ヨウケン</t>
    </rPh>
    <phoneticPr fontId="1"/>
  </si>
  <si>
    <t>短期要件</t>
    <rPh sb="0" eb="2">
      <t>タンキ</t>
    </rPh>
    <rPh sb="2" eb="4">
      <t>ヨウケン</t>
    </rPh>
    <phoneticPr fontId="1"/>
  </si>
  <si>
    <t>① 国民年金の被保険者が死亡したとき。
② 国民年金の被保険者であった60歳以上65歳未満の者で日本国内に住所を有していた者が死亡したとき。</t>
    <rPh sb="46" eb="47">
      <t>モノ</t>
    </rPh>
    <rPh sb="61" eb="62">
      <t>モノ</t>
    </rPh>
    <phoneticPr fontId="1"/>
  </si>
  <si>
    <r>
      <rPr>
        <b/>
        <u/>
        <sz val="11"/>
        <color theme="1"/>
        <rFont val="游ゴシック"/>
        <family val="3"/>
        <charset val="128"/>
        <scheme val="minor"/>
      </rPr>
      <t>① 厚生年金保険の被保険者が死亡したとき。
② 厚生年金保険の被保険者であった者が、当該被保険者の資格を喪失した後に、厚生年金保険の被保険者期間中に初診日がある傷病により当該初診日</t>
    </r>
    <r>
      <rPr>
        <b/>
        <u/>
        <sz val="11"/>
        <color rgb="FFFF0000"/>
        <rFont val="游ゴシック"/>
        <family val="3"/>
        <charset val="128"/>
        <scheme val="minor"/>
      </rPr>
      <t>※1</t>
    </r>
    <r>
      <rPr>
        <b/>
        <u/>
        <sz val="11"/>
        <color theme="1"/>
        <rFont val="游ゴシック"/>
        <family val="3"/>
        <charset val="128"/>
        <scheme val="minor"/>
      </rPr>
      <t>から起算して5年経過する日前に死亡したとき。</t>
    </r>
    <r>
      <rPr>
        <b/>
        <sz val="11"/>
        <color theme="1"/>
        <rFont val="游ゴシック"/>
        <family val="3"/>
        <charset val="128"/>
        <scheme val="minor"/>
      </rPr>
      <t xml:space="preserve">
③ 障害等級１級又は２級の障害厚生(共済)年金の受給権者が死亡したとき。　</t>
    </r>
    <rPh sb="39" eb="40">
      <t>モノ</t>
    </rPh>
    <rPh sb="42" eb="44">
      <t>トウガイ</t>
    </rPh>
    <rPh sb="44" eb="48">
      <t>ヒホケンシャ</t>
    </rPh>
    <rPh sb="49" eb="51">
      <t>シカク</t>
    </rPh>
    <rPh sb="52" eb="54">
      <t>ソウシツ</t>
    </rPh>
    <rPh sb="56" eb="57">
      <t>ゴ</t>
    </rPh>
    <rPh sb="72" eb="73">
      <t>ナカ</t>
    </rPh>
    <rPh sb="80" eb="82">
      <t>ショウビョウ</t>
    </rPh>
    <rPh sb="85" eb="87">
      <t>トウガイ</t>
    </rPh>
    <rPh sb="94" eb="96">
      <t>キサン</t>
    </rPh>
    <rPh sb="100" eb="102">
      <t>ケイカ</t>
    </rPh>
    <rPh sb="104" eb="105">
      <t>ヒ</t>
    </rPh>
    <rPh sb="105" eb="106">
      <t>マエ</t>
    </rPh>
    <rPh sb="117" eb="119">
      <t>ショウガイ</t>
    </rPh>
    <rPh sb="119" eb="121">
      <t>トウキュウ</t>
    </rPh>
    <rPh sb="141" eb="142">
      <t>ケン</t>
    </rPh>
    <rPh sb="142" eb="143">
      <t>シャ</t>
    </rPh>
    <phoneticPr fontId="1"/>
  </si>
  <si>
    <r>
      <rPr>
        <b/>
        <sz val="14"/>
        <color rgb="FFFF0000"/>
        <rFont val="游ゴシック"/>
        <family val="3"/>
        <charset val="128"/>
        <scheme val="minor"/>
      </rPr>
      <t>※1</t>
    </r>
    <r>
      <rPr>
        <b/>
        <sz val="14"/>
        <rFont val="游ゴシック"/>
        <family val="3"/>
        <charset val="128"/>
        <scheme val="minor"/>
      </rPr>
      <t>　初診日とは、死亡の原因となった傷病について、初めて医師又は歯科医師(医師等)の診療を受けた日をいいます(同一傷病で転医があった場合でも、初めて医師等の診療を受けた日が初診日となります)。</t>
    </r>
    <rPh sb="30" eb="31">
      <t>マタ</t>
    </rPh>
    <rPh sb="37" eb="39">
      <t>イシ</t>
    </rPh>
    <rPh sb="39" eb="40">
      <t>トウ</t>
    </rPh>
    <phoneticPr fontId="1"/>
  </si>
  <si>
    <t>長期要件</t>
    <rPh sb="0" eb="2">
      <t>チョウキ</t>
    </rPh>
    <rPh sb="2" eb="4">
      <t>ヨウケン</t>
    </rPh>
    <phoneticPr fontId="1"/>
  </si>
  <si>
    <r>
      <t>③ 老齢基礎年金の受給権者であった者(保険料納付済期間、保険料免除期間及び合算対象期間を合算した期間が25年以上(25年要件)</t>
    </r>
    <r>
      <rPr>
        <b/>
        <sz val="14"/>
        <color rgb="FFFF0000"/>
        <rFont val="游ゴシック"/>
        <family val="3"/>
        <charset val="128"/>
        <scheme val="minor"/>
      </rPr>
      <t>※2※5</t>
    </r>
    <r>
      <rPr>
        <b/>
        <sz val="14"/>
        <color theme="1"/>
        <rFont val="游ゴシック"/>
        <family val="3"/>
        <charset val="128"/>
        <scheme val="minor"/>
      </rPr>
      <t>ある者に限る) が死亡したとき。
④ 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ある者が死亡したとき。</t>
    </r>
    <rPh sb="17" eb="18">
      <t>モノ</t>
    </rPh>
    <rPh sb="35" eb="36">
      <t>オヨ</t>
    </rPh>
    <rPh sb="59" eb="60">
      <t>ネン</t>
    </rPh>
    <rPh sb="60" eb="62">
      <t>ヨウケン</t>
    </rPh>
    <rPh sb="69" eb="70">
      <t>モノ</t>
    </rPh>
    <rPh sb="102" eb="103">
      <t>オヨ</t>
    </rPh>
    <rPh sb="124" eb="125">
      <t>ドウ</t>
    </rPh>
    <rPh sb="132" eb="133">
      <t>モノ</t>
    </rPh>
    <phoneticPr fontId="1"/>
  </si>
  <si>
    <r>
      <t>④ 老齢厚生年金の受給権者であった者(保険料納付済期間、保険料免除期間及び合算対象期間を合算した期間が25年以上(同)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ある者に限る)が死亡したとき。
⑤ 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ある者が死亡したとき。</t>
    </r>
    <rPh sb="17" eb="18">
      <t>モノ</t>
    </rPh>
    <rPh sb="35" eb="36">
      <t>オヨ</t>
    </rPh>
    <rPh sb="57" eb="58">
      <t>ドウ</t>
    </rPh>
    <rPh sb="65" eb="66">
      <t>モノ</t>
    </rPh>
    <rPh sb="97" eb="98">
      <t>オヨ</t>
    </rPh>
    <rPh sb="119" eb="120">
      <t>ドウ</t>
    </rPh>
    <rPh sb="127" eb="128">
      <t>モノ</t>
    </rPh>
    <phoneticPr fontId="1"/>
  </si>
  <si>
    <r>
      <t>※2　</t>
    </r>
    <r>
      <rPr>
        <b/>
        <sz val="10"/>
        <rFont val="游ゴシック"/>
        <family val="3"/>
        <charset val="128"/>
        <scheme val="minor"/>
      </rPr>
      <t>老齢基礎年金の受給資格期間はかつては、保険料納付済期間、保険料免除期間及び合算対象期間を合算して25年以上が必要とされていましたが、</t>
    </r>
    <r>
      <rPr>
        <b/>
        <u/>
        <sz val="10"/>
        <rFont val="游ゴシック"/>
        <family val="3"/>
        <charset val="128"/>
        <scheme val="minor"/>
      </rPr>
      <t>平成29年8月1日以後はそれが10年以上へ短縮</t>
    </r>
    <r>
      <rPr>
        <b/>
        <u/>
        <sz val="10"/>
        <color rgb="FFFF0000"/>
        <rFont val="游ゴシック"/>
        <family val="3"/>
        <charset val="128"/>
        <scheme val="minor"/>
      </rPr>
      <t>※</t>
    </r>
    <r>
      <rPr>
        <b/>
        <sz val="10"/>
        <rFont val="游ゴシック"/>
        <family val="3"/>
        <charset val="128"/>
        <scheme val="minor"/>
      </rPr>
      <t>されています。ただ、遺族年金に限っては、死亡した者の要件のうち「長期要件」ではそれが依然25年以上必要とされていますので、ご留意下さい。</t>
    </r>
    <r>
      <rPr>
        <b/>
        <u/>
        <sz val="10"/>
        <color rgb="FFFF0000"/>
        <rFont val="游ゴシック"/>
        <family val="3"/>
        <charset val="128"/>
        <scheme val="minor"/>
      </rPr>
      <t>※</t>
    </r>
    <r>
      <rPr>
        <b/>
        <u/>
        <sz val="10"/>
        <rFont val="游ゴシック"/>
        <family val="3"/>
        <charset val="128"/>
        <scheme val="minor"/>
      </rPr>
      <t>平成29年8月1日前に65歳に達していた者で受給資格期間が10年以上あれば、同日に老齢基礎年金の受給権が発生することになりました。</t>
    </r>
    <rPh sb="3" eb="5">
      <t>ロウレイ</t>
    </rPh>
    <rPh sb="5" eb="9">
      <t>キソネンキン</t>
    </rPh>
    <rPh sb="10" eb="12">
      <t>ジュキュウ</t>
    </rPh>
    <rPh sb="12" eb="14">
      <t>シカク</t>
    </rPh>
    <rPh sb="14" eb="16">
      <t>キカン</t>
    </rPh>
    <rPh sb="22" eb="25">
      <t>ホケンリョウ</t>
    </rPh>
    <rPh sb="25" eb="28">
      <t>ノウフズ</t>
    </rPh>
    <rPh sb="28" eb="30">
      <t>キカン</t>
    </rPh>
    <rPh sb="31" eb="34">
      <t>ホケンリョウ</t>
    </rPh>
    <rPh sb="34" eb="36">
      <t>メンジョ</t>
    </rPh>
    <rPh sb="36" eb="38">
      <t>キカン</t>
    </rPh>
    <rPh sb="38" eb="39">
      <t>オヨ</t>
    </rPh>
    <rPh sb="40" eb="46">
      <t>ガッサンタイショウキカン</t>
    </rPh>
    <rPh sb="47" eb="49">
      <t>ガッサン</t>
    </rPh>
    <rPh sb="53" eb="54">
      <t>ネン</t>
    </rPh>
    <rPh sb="54" eb="56">
      <t>イジョウ</t>
    </rPh>
    <rPh sb="57" eb="59">
      <t>ヒツヨウ</t>
    </rPh>
    <rPh sb="69" eb="71">
      <t>ヘイセイ</t>
    </rPh>
    <rPh sb="73" eb="74">
      <t>ネン</t>
    </rPh>
    <rPh sb="75" eb="76">
      <t>ゲツ</t>
    </rPh>
    <rPh sb="77" eb="78">
      <t>ヒ</t>
    </rPh>
    <rPh sb="78" eb="80">
      <t>イゴ</t>
    </rPh>
    <rPh sb="86" eb="87">
      <t>ネン</t>
    </rPh>
    <rPh sb="87" eb="89">
      <t>イジョウ</t>
    </rPh>
    <rPh sb="90" eb="92">
      <t>タンシュク</t>
    </rPh>
    <rPh sb="103" eb="105">
      <t>イゾク</t>
    </rPh>
    <rPh sb="105" eb="107">
      <t>ネンキン</t>
    </rPh>
    <rPh sb="108" eb="109">
      <t>カギ</t>
    </rPh>
    <rPh sb="113" eb="115">
      <t>シボウ</t>
    </rPh>
    <rPh sb="117" eb="118">
      <t>モノ</t>
    </rPh>
    <rPh sb="119" eb="121">
      <t>ヨウケン</t>
    </rPh>
    <rPh sb="125" eb="127">
      <t>チョウキ</t>
    </rPh>
    <rPh sb="127" eb="129">
      <t>ヨウケン</t>
    </rPh>
    <rPh sb="135" eb="137">
      <t>イゼン</t>
    </rPh>
    <rPh sb="139" eb="140">
      <t>ネン</t>
    </rPh>
    <rPh sb="140" eb="142">
      <t>イジョウ</t>
    </rPh>
    <rPh sb="142" eb="144">
      <t>ヒツヨウ</t>
    </rPh>
    <rPh sb="155" eb="157">
      <t>リュウイ</t>
    </rPh>
    <rPh sb="157" eb="158">
      <t>クダ</t>
    </rPh>
    <rPh sb="162" eb="164">
      <t>ヘイセイ</t>
    </rPh>
    <rPh sb="166" eb="167">
      <t>ネン</t>
    </rPh>
    <rPh sb="168" eb="169">
      <t>ゲツ</t>
    </rPh>
    <rPh sb="170" eb="171">
      <t>ヒ</t>
    </rPh>
    <rPh sb="171" eb="172">
      <t>マエ</t>
    </rPh>
    <rPh sb="175" eb="176">
      <t>サイ</t>
    </rPh>
    <rPh sb="177" eb="178">
      <t>タッ</t>
    </rPh>
    <rPh sb="182" eb="183">
      <t>モノ</t>
    </rPh>
    <rPh sb="184" eb="188">
      <t>ジュキュウシカク</t>
    </rPh>
    <rPh sb="188" eb="190">
      <t>キカン</t>
    </rPh>
    <rPh sb="193" eb="194">
      <t>ネン</t>
    </rPh>
    <rPh sb="194" eb="196">
      <t>イジョウ</t>
    </rPh>
    <rPh sb="200" eb="202">
      <t>ドウジツ</t>
    </rPh>
    <rPh sb="203" eb="209">
      <t>ロウレイキソネンキン</t>
    </rPh>
    <rPh sb="210" eb="212">
      <t>ジュキュウ</t>
    </rPh>
    <rPh sb="212" eb="213">
      <t>ケン</t>
    </rPh>
    <rPh sb="214" eb="216">
      <t>ハッセイ</t>
    </rPh>
    <phoneticPr fontId="1"/>
  </si>
  <si>
    <r>
      <t>※5　</t>
    </r>
    <r>
      <rPr>
        <b/>
        <sz val="10"/>
        <rFont val="游ゴシック"/>
        <family val="3"/>
        <charset val="128"/>
        <scheme val="minor"/>
      </rPr>
      <t>この「25年要件」には、「25年要件」を満たしたものとみなす旨の例外(特例)があります。</t>
    </r>
    <r>
      <rPr>
        <b/>
        <u/>
        <sz val="10"/>
        <color rgb="FFFF0000"/>
        <rFont val="游ゴシック"/>
        <family val="3"/>
        <charset val="128"/>
        <scheme val="minor"/>
      </rPr>
      <t>下欄のURL</t>
    </r>
    <r>
      <rPr>
        <b/>
        <sz val="10"/>
        <rFont val="游ゴシック"/>
        <family val="3"/>
        <charset val="128"/>
        <scheme val="minor"/>
      </rPr>
      <t>をご参照下さい。</t>
    </r>
    <rPh sb="8" eb="9">
      <t>ネン</t>
    </rPh>
    <rPh sb="9" eb="11">
      <t>ヨウケン</t>
    </rPh>
    <rPh sb="18" eb="19">
      <t>ネン</t>
    </rPh>
    <rPh sb="19" eb="21">
      <t>ヨウケン</t>
    </rPh>
    <rPh sb="23" eb="24">
      <t>ミ</t>
    </rPh>
    <rPh sb="33" eb="34">
      <t>ムネ</t>
    </rPh>
    <rPh sb="35" eb="37">
      <t>レイガイ</t>
    </rPh>
    <rPh sb="38" eb="40">
      <t>トクレイ</t>
    </rPh>
    <phoneticPr fontId="1"/>
  </si>
  <si>
    <t>https://www.sroffice-ishikawa.com/inf_2_79.pdf</t>
    <phoneticPr fontId="1"/>
  </si>
  <si>
    <r>
      <t>死亡した者の
保険料納付要件
(</t>
    </r>
    <r>
      <rPr>
        <b/>
        <u/>
        <sz val="20"/>
        <color theme="1"/>
        <rFont val="游ゴシック"/>
        <family val="3"/>
        <charset val="128"/>
        <scheme val="minor"/>
      </rPr>
      <t>上記「短期要件」①又は②に該当する場合に求められる要件</t>
    </r>
    <r>
      <rPr>
        <b/>
        <sz val="20"/>
        <color theme="1"/>
        <rFont val="游ゴシック"/>
        <family val="3"/>
        <charset val="128"/>
        <scheme val="minor"/>
      </rPr>
      <t>となります)</t>
    </r>
    <rPh sb="0" eb="2">
      <t>シボウ</t>
    </rPh>
    <rPh sb="4" eb="5">
      <t>モノ</t>
    </rPh>
    <rPh sb="7" eb="10">
      <t>ホケンリョウ</t>
    </rPh>
    <rPh sb="10" eb="12">
      <t>ノウフ</t>
    </rPh>
    <rPh sb="12" eb="14">
      <t>ヨウケン</t>
    </rPh>
    <rPh sb="16" eb="18">
      <t>ジョウキ</t>
    </rPh>
    <rPh sb="19" eb="21">
      <t>タンキ</t>
    </rPh>
    <rPh sb="21" eb="23">
      <t>ヨウケン</t>
    </rPh>
    <rPh sb="25" eb="26">
      <t>マタ</t>
    </rPh>
    <rPh sb="29" eb="31">
      <t>ガイトウ</t>
    </rPh>
    <rPh sb="33" eb="35">
      <t>バアイ</t>
    </rPh>
    <rPh sb="36" eb="37">
      <t>モト</t>
    </rPh>
    <rPh sb="41" eb="43">
      <t>ヨウケン</t>
    </rPh>
    <phoneticPr fontId="1"/>
  </si>
  <si>
    <t>原則</t>
    <rPh sb="0" eb="2">
      <t>ゲンソク</t>
    </rPh>
    <phoneticPr fontId="1"/>
  </si>
  <si>
    <r>
      <t>死亡日の前日</t>
    </r>
    <r>
      <rPr>
        <b/>
        <sz val="12"/>
        <color rgb="FFFF0000"/>
        <rFont val="游ゴシック"/>
        <family val="3"/>
        <charset val="128"/>
        <scheme val="minor"/>
      </rPr>
      <t>※3</t>
    </r>
    <r>
      <rPr>
        <b/>
        <sz val="12"/>
        <color theme="1"/>
        <rFont val="游ゴシック"/>
        <family val="3"/>
        <charset val="128"/>
        <scheme val="minor"/>
      </rPr>
      <t>において、死亡日の属する月の前々月</t>
    </r>
    <r>
      <rPr>
        <b/>
        <sz val="12"/>
        <color rgb="FFFF0000"/>
        <rFont val="游ゴシック"/>
        <family val="3"/>
        <charset val="128"/>
        <scheme val="minor"/>
      </rPr>
      <t>※4</t>
    </r>
    <r>
      <rPr>
        <b/>
        <sz val="12"/>
        <color theme="1"/>
        <rFont val="游ゴシック"/>
        <family val="3"/>
        <charset val="128"/>
        <scheme val="minor"/>
      </rPr>
      <t>までに被保険者期間がある場合(ということは、そもそも被保険者期間がなければ、保険料納付要件は問われないことになります)に、当該被保険者期間のうち国民年金の保険料納付済期間(厚生年金保険の被保険者期間、共済組合の組合員期間を含む)と保険料免除期間を合算した期間が３分の２以上あることが必要です。</t>
    </r>
    <rPh sb="17" eb="18">
      <t>ゾク</t>
    </rPh>
    <rPh sb="39" eb="41">
      <t>バアイ</t>
    </rPh>
    <rPh sb="53" eb="57">
      <t>ヒホケンシャ</t>
    </rPh>
    <rPh sb="57" eb="59">
      <t>キカン</t>
    </rPh>
    <rPh sb="65" eb="70">
      <t>ホケンリョウノウフ</t>
    </rPh>
    <rPh sb="70" eb="72">
      <t>ヨウケン</t>
    </rPh>
    <rPh sb="73" eb="74">
      <t>ト</t>
    </rPh>
    <rPh sb="88" eb="90">
      <t>トウガイ</t>
    </rPh>
    <rPh sb="90" eb="94">
      <t>ヒホケンシャ</t>
    </rPh>
    <rPh sb="94" eb="96">
      <t>キカン</t>
    </rPh>
    <rPh sb="99" eb="103">
      <t>コクミンネンキン</t>
    </rPh>
    <rPh sb="150" eb="152">
      <t>ガッサン</t>
    </rPh>
    <phoneticPr fontId="1"/>
  </si>
  <si>
    <r>
      <t>※3　</t>
    </r>
    <r>
      <rPr>
        <b/>
        <sz val="10"/>
        <rFont val="游ゴシック"/>
        <family val="3"/>
        <charset val="128"/>
        <scheme val="minor"/>
      </rPr>
      <t>死亡日の前日における保険料の納付状況を問うことにしているのは、保険分野で使われることが多い「逆選択」、つまり、死亡した者の遺族による、いわゆる駆け込み的な保険料納付(例　死亡日当日の納付)を防止するためです。厚生労働省ホームページにある『[年金制度の仕組みと考え方]第1　公的年金制度の意義、役割』という特設ページにおいて、</t>
    </r>
    <r>
      <rPr>
        <b/>
        <u/>
        <sz val="10"/>
        <color rgb="FFFF0000"/>
        <rFont val="游ゴシック"/>
        <family val="3"/>
        <charset val="128"/>
        <scheme val="minor"/>
      </rPr>
      <t>解説文</t>
    </r>
    <r>
      <rPr>
        <b/>
        <sz val="10"/>
        <color rgb="FFFF0000"/>
        <rFont val="游ゴシック"/>
        <family val="3"/>
        <charset val="128"/>
        <scheme val="minor"/>
      </rPr>
      <t>※6</t>
    </r>
    <r>
      <rPr>
        <b/>
        <sz val="10"/>
        <rFont val="游ゴシック"/>
        <family val="3"/>
        <charset val="128"/>
        <scheme val="minor"/>
      </rPr>
      <t>が掲載されていました。ご参照下さい。</t>
    </r>
    <rPh sb="3" eb="5">
      <t>シボウ</t>
    </rPh>
    <rPh sb="5" eb="6">
      <t>ヒ</t>
    </rPh>
    <rPh sb="7" eb="9">
      <t>ゼンジツ</t>
    </rPh>
    <rPh sb="13" eb="16">
      <t>ホケンリョウ</t>
    </rPh>
    <rPh sb="17" eb="19">
      <t>ノウフ</t>
    </rPh>
    <rPh sb="19" eb="21">
      <t>ジョウキョウ</t>
    </rPh>
    <rPh sb="22" eb="23">
      <t>ト</t>
    </rPh>
    <rPh sb="34" eb="38">
      <t>ホケンブンヤ</t>
    </rPh>
    <rPh sb="39" eb="40">
      <t>ツカ</t>
    </rPh>
    <rPh sb="46" eb="47">
      <t>オオ</t>
    </rPh>
    <rPh sb="49" eb="50">
      <t>ギャク</t>
    </rPh>
    <rPh sb="50" eb="52">
      <t>センタク</t>
    </rPh>
    <rPh sb="58" eb="60">
      <t>シボウ</t>
    </rPh>
    <rPh sb="62" eb="63">
      <t>モノ</t>
    </rPh>
    <rPh sb="64" eb="66">
      <t>イゾク</t>
    </rPh>
    <rPh sb="74" eb="75">
      <t>カ</t>
    </rPh>
    <rPh sb="76" eb="77">
      <t>コ</t>
    </rPh>
    <rPh sb="78" eb="79">
      <t>テキ</t>
    </rPh>
    <rPh sb="80" eb="83">
      <t>ホケンリョウ</t>
    </rPh>
    <rPh sb="83" eb="85">
      <t>ノウフ</t>
    </rPh>
    <rPh sb="86" eb="87">
      <t>レイ</t>
    </rPh>
    <rPh sb="88" eb="90">
      <t>シボウ</t>
    </rPh>
    <rPh sb="90" eb="91">
      <t>ヒ</t>
    </rPh>
    <rPh sb="91" eb="93">
      <t>トウジツ</t>
    </rPh>
    <rPh sb="94" eb="96">
      <t>ノウフ</t>
    </rPh>
    <rPh sb="98" eb="100">
      <t>ボウシ</t>
    </rPh>
    <rPh sb="107" eb="112">
      <t>コウセイロウドウショウ</t>
    </rPh>
    <rPh sb="155" eb="157">
      <t>トクセツ</t>
    </rPh>
    <rPh sb="165" eb="167">
      <t>カイセツ</t>
    </rPh>
    <rPh sb="167" eb="168">
      <t>ブン</t>
    </rPh>
    <rPh sb="171" eb="173">
      <t>ケイサイ</t>
    </rPh>
    <rPh sb="182" eb="184">
      <t>サンショウ</t>
    </rPh>
    <rPh sb="184" eb="185">
      <t>クダ</t>
    </rPh>
    <phoneticPr fontId="1"/>
  </si>
  <si>
    <r>
      <rPr>
        <b/>
        <u/>
        <sz val="11"/>
        <color rgb="FFFF0000"/>
        <rFont val="游ゴシック"/>
        <family val="3"/>
        <charset val="128"/>
        <scheme val="minor"/>
      </rPr>
      <t>※6</t>
    </r>
    <r>
      <rPr>
        <b/>
        <u/>
        <sz val="11"/>
        <color theme="10"/>
        <rFont val="游ゴシック"/>
        <family val="3"/>
        <charset val="128"/>
        <scheme val="minor"/>
      </rPr>
      <t>（逆選択を防止し、すべての人に所得保障を提供）逆選択とは、保険分野の用語で、保険事故の発生する確率が高い人ほど保険に加入したがることをいう。例えば、生命保険の場合に、健康に不安を有する人ほど保険に加入し、不安のない人は加入しない傾向があるが、そのような状態が進むと保険商品として成り立たなくなってしまう。そのため、任意加入の民間の保険では、給付が発生しやすいと見込まれる人に対し、高い保険料を求めたり、保険に加入できない仕組みとしたりすることが一般的である。公的年金は、上記のとおり、日本に居住するすべての者を対象とする強制加入の仕組みであるため、逆選択の発生を防止し、すべての人に対して所得保障を提供することができる。(厚生労働省ホームページより引用)</t>
    </r>
    <phoneticPr fontId="1"/>
  </si>
  <si>
    <t>特例</t>
    <rPh sb="0" eb="2">
      <t>トクレイ</t>
    </rPh>
    <phoneticPr fontId="1"/>
  </si>
  <si>
    <r>
      <rPr>
        <b/>
        <sz val="10"/>
        <color rgb="FFFF0000"/>
        <rFont val="游ゴシック"/>
        <family val="3"/>
        <charset val="128"/>
        <scheme val="minor"/>
      </rPr>
      <t>※4</t>
    </r>
    <r>
      <rPr>
        <b/>
        <sz val="10"/>
        <color theme="1"/>
        <rFont val="游ゴシック"/>
        <family val="3"/>
        <charset val="128"/>
        <scheme val="minor"/>
      </rPr>
      <t>　毎月の保険料は、翌月の末日までに納付することになっており、死亡日の前日において、当該納期限内に納付済となっていることを確認できるのは、死亡日の属する月の前々月分まてであり、死亡日の属する月の前月分については、死亡日の属する月の末日でしか確認できないからです。例えは、死亡日が5/1の場合、その前日の4/30に確認できるのは、死亡日の属する5月の前々月分である3月分であり、また、死亡日が4/30の場合、その前日の4/29に確認できるのは、死亡日の属する4月の前々月分である2月分となります。</t>
    </r>
    <rPh sb="3" eb="5">
      <t>マイツキ</t>
    </rPh>
    <rPh sb="6" eb="9">
      <t>ホケンリョウ</t>
    </rPh>
    <rPh sb="11" eb="13">
      <t>ヨクゲツ</t>
    </rPh>
    <rPh sb="14" eb="16">
      <t>マツジツ</t>
    </rPh>
    <rPh sb="19" eb="21">
      <t>ノウフ</t>
    </rPh>
    <rPh sb="32" eb="34">
      <t>シボウ</t>
    </rPh>
    <rPh sb="34" eb="35">
      <t>ヒ</t>
    </rPh>
    <rPh sb="36" eb="38">
      <t>ゼンジツ</t>
    </rPh>
    <rPh sb="43" eb="45">
      <t>トウガイ</t>
    </rPh>
    <rPh sb="45" eb="48">
      <t>ノウキゲン</t>
    </rPh>
    <rPh sb="48" eb="49">
      <t>ナイ</t>
    </rPh>
    <rPh sb="50" eb="52">
      <t>ノウフ</t>
    </rPh>
    <rPh sb="52" eb="53">
      <t>スミ</t>
    </rPh>
    <rPh sb="62" eb="64">
      <t>カクニン</t>
    </rPh>
    <rPh sb="70" eb="72">
      <t>シボウ</t>
    </rPh>
    <rPh sb="72" eb="73">
      <t>ヒ</t>
    </rPh>
    <rPh sb="74" eb="75">
      <t>ゾク</t>
    </rPh>
    <rPh sb="77" eb="78">
      <t>ゲツ</t>
    </rPh>
    <rPh sb="79" eb="82">
      <t>ゼンゼンゲツ</t>
    </rPh>
    <rPh sb="82" eb="83">
      <t>ブン</t>
    </rPh>
    <rPh sb="89" eb="92">
      <t>シボウビ</t>
    </rPh>
    <rPh sb="93" eb="94">
      <t>ゾク</t>
    </rPh>
    <rPh sb="96" eb="97">
      <t>ゲツ</t>
    </rPh>
    <rPh sb="98" eb="100">
      <t>ゼンゲツ</t>
    </rPh>
    <rPh sb="100" eb="101">
      <t>ブン</t>
    </rPh>
    <rPh sb="107" eb="109">
      <t>シボウ</t>
    </rPh>
    <rPh sb="109" eb="110">
      <t>ヒ</t>
    </rPh>
    <rPh sb="111" eb="112">
      <t>ゾク</t>
    </rPh>
    <rPh sb="114" eb="115">
      <t>ゲツ</t>
    </rPh>
    <rPh sb="116" eb="118">
      <t>マツジツ</t>
    </rPh>
    <rPh sb="121" eb="123">
      <t>カクニン</t>
    </rPh>
    <rPh sb="132" eb="133">
      <t>タト</t>
    </rPh>
    <rPh sb="136" eb="138">
      <t>シボウ</t>
    </rPh>
    <rPh sb="138" eb="139">
      <t>ヒ</t>
    </rPh>
    <rPh sb="144" eb="146">
      <t>バアイ</t>
    </rPh>
    <rPh sb="149" eb="151">
      <t>ゼンジツ</t>
    </rPh>
    <rPh sb="157" eb="159">
      <t>カクニン</t>
    </rPh>
    <rPh sb="165" eb="167">
      <t>シボウ</t>
    </rPh>
    <rPh sb="167" eb="168">
      <t>ヒ</t>
    </rPh>
    <rPh sb="169" eb="170">
      <t>ゾク</t>
    </rPh>
    <rPh sb="173" eb="174">
      <t>ゲツ</t>
    </rPh>
    <rPh sb="175" eb="179">
      <t>ゼンゼンゲツフン</t>
    </rPh>
    <rPh sb="183" eb="184">
      <t>ゲツ</t>
    </rPh>
    <rPh sb="184" eb="185">
      <t>ブン</t>
    </rPh>
    <rPh sb="192" eb="194">
      <t>シボウ</t>
    </rPh>
    <rPh sb="194" eb="195">
      <t>ヒ</t>
    </rPh>
    <rPh sb="201" eb="203">
      <t>バアイ</t>
    </rPh>
    <rPh sb="206" eb="208">
      <t>ゼンジツ</t>
    </rPh>
    <rPh sb="214" eb="216">
      <t>カクニン</t>
    </rPh>
    <phoneticPr fontId="1"/>
  </si>
  <si>
    <t>遺族の範囲</t>
    <rPh sb="0" eb="2">
      <t>イゾク</t>
    </rPh>
    <rPh sb="3" eb="5">
      <t>ハンイ</t>
    </rPh>
    <phoneticPr fontId="1"/>
  </si>
  <si>
    <t>死亡した者と生計維持関係にあった
・生計を一にする子(死亡した者の実子又は養子)のある配偶者(事実婚を含む)
・子(同)(死亡当時18歳になった年度の3月31日までの間にあること又は20歳未満で障害等級1級又は2級の障害の状態にあること、かつ、婚姻していない場合に限ります。なお、死亡当時、胎児であった子も出生以降に対象となります)
に限られます。</t>
    <rPh sb="0" eb="2">
      <t>シボウ</t>
    </rPh>
    <rPh sb="4" eb="5">
      <t>モノ</t>
    </rPh>
    <rPh sb="6" eb="10">
      <t>セイケイイジ</t>
    </rPh>
    <rPh sb="10" eb="12">
      <t>カンケイ</t>
    </rPh>
    <rPh sb="18" eb="20">
      <t>セイケイ</t>
    </rPh>
    <rPh sb="21" eb="22">
      <t>イツ</t>
    </rPh>
    <rPh sb="25" eb="26">
      <t>コ</t>
    </rPh>
    <rPh sb="58" eb="59">
      <t>ドウ</t>
    </rPh>
    <rPh sb="61" eb="64">
      <t>ハイグウシャ</t>
    </rPh>
    <rPh sb="68" eb="69">
      <t>フク</t>
    </rPh>
    <rPh sb="73" eb="74">
      <t>コ</t>
    </rPh>
    <rPh sb="103" eb="104">
      <t>マタ</t>
    </rPh>
    <rPh sb="117" eb="118">
      <t>マタカギ</t>
    </rPh>
    <phoneticPr fontId="1"/>
  </si>
  <si>
    <r>
      <t>死亡した者と生計維持関係</t>
    </r>
    <r>
      <rPr>
        <b/>
        <sz val="13"/>
        <color rgb="FFFF0000"/>
        <rFont val="游ゴシック"/>
        <family val="3"/>
        <charset val="128"/>
        <scheme val="minor"/>
      </rPr>
      <t>※7</t>
    </r>
    <r>
      <rPr>
        <b/>
        <sz val="13"/>
        <color theme="1"/>
        <rFont val="游ゴシック"/>
        <family val="3"/>
        <charset val="128"/>
        <scheme val="minor"/>
      </rPr>
      <t>にあった
①配偶者(妻</t>
    </r>
    <r>
      <rPr>
        <b/>
        <sz val="13"/>
        <color theme="1"/>
        <rFont val="Segoe UI Symbol"/>
        <family val="3"/>
      </rPr>
      <t>➨</t>
    </r>
    <r>
      <rPr>
        <b/>
        <sz val="13"/>
        <color theme="1"/>
        <rFont val="游ゴシック"/>
        <family val="3"/>
        <charset val="128"/>
        <scheme val="minor"/>
      </rPr>
      <t>年齢要件なし　夫</t>
    </r>
    <r>
      <rPr>
        <b/>
        <sz val="13"/>
        <color theme="1"/>
        <rFont val="Segoe UI Symbol"/>
        <family val="3"/>
      </rPr>
      <t>➨</t>
    </r>
    <r>
      <rPr>
        <b/>
        <sz val="13"/>
        <color theme="1"/>
        <rFont val="游ゴシック"/>
        <family val="3"/>
        <charset val="128"/>
      </rPr>
      <t>原則</t>
    </r>
    <r>
      <rPr>
        <b/>
        <sz val="13"/>
        <color rgb="FFFF0000"/>
        <rFont val="游ゴシック"/>
        <family val="3"/>
        <charset val="128"/>
      </rPr>
      <t>※8</t>
    </r>
    <r>
      <rPr>
        <b/>
        <sz val="13"/>
        <color theme="1"/>
        <rFont val="游ゴシック"/>
        <family val="3"/>
        <charset val="128"/>
      </rPr>
      <t>として死亡当時</t>
    </r>
    <r>
      <rPr>
        <b/>
        <sz val="13"/>
        <color theme="1"/>
        <rFont val="游ゴシック"/>
        <family val="3"/>
        <charset val="128"/>
        <scheme val="minor"/>
      </rPr>
      <t>55歳以上、ただし原則</t>
    </r>
    <r>
      <rPr>
        <b/>
        <sz val="13"/>
        <color rgb="FFFF0000"/>
        <rFont val="游ゴシック"/>
        <family val="3"/>
        <charset val="128"/>
        <scheme val="minor"/>
      </rPr>
      <t>※9</t>
    </r>
    <r>
      <rPr>
        <b/>
        <sz val="13"/>
        <color theme="1"/>
        <rFont val="游ゴシック"/>
        <family val="3"/>
        <charset val="128"/>
        <scheme val="minor"/>
      </rPr>
      <t>として60歳までは支給停止)
①子(同)(死亡当時18歳になった年度の3月31日までの間にあること又は20歳未満で障害等級1級又は2級の障害の状態にあること、かつ、婚姻していない場合に限ります。なお、死亡当時、胎児であった子も出生以降に対象となります)
②父母(原則</t>
    </r>
    <r>
      <rPr>
        <b/>
        <sz val="13"/>
        <color rgb="FFFF0000"/>
        <rFont val="游ゴシック"/>
        <family val="3"/>
        <charset val="128"/>
        <scheme val="minor"/>
      </rPr>
      <t>※8</t>
    </r>
    <r>
      <rPr>
        <b/>
        <sz val="13"/>
        <color theme="1"/>
        <rFont val="游ゴシック"/>
        <family val="3"/>
        <charset val="128"/>
        <scheme val="minor"/>
      </rPr>
      <t>として死亡当時55歳以上、ただし60歳までは支給停止)
③孫(死亡当時18歳になった年度の3月31日までの間にあること又は20歳未満で障害等級1級又は2級の障害の状態にあること、かつ、婚姻していない場合に限ります)
④祖父母(原則</t>
    </r>
    <r>
      <rPr>
        <b/>
        <sz val="13"/>
        <color rgb="FFFF0000"/>
        <rFont val="游ゴシック"/>
        <family val="3"/>
        <charset val="128"/>
        <scheme val="minor"/>
      </rPr>
      <t>※8</t>
    </r>
    <r>
      <rPr>
        <b/>
        <sz val="13"/>
        <color theme="1"/>
        <rFont val="游ゴシック"/>
        <family val="3"/>
        <charset val="128"/>
        <scheme val="minor"/>
      </rPr>
      <t xml:space="preserve">として死亡当時55歳以上、ただし60歳までは支給停止)
</t>
    </r>
    <r>
      <rPr>
        <b/>
        <sz val="13"/>
        <color rgb="FFFF0000"/>
        <rFont val="游ゴシック"/>
        <family val="3"/>
        <charset val="128"/>
        <scheme val="minor"/>
      </rPr>
      <t>※　受給順位は①</t>
    </r>
    <r>
      <rPr>
        <b/>
        <sz val="13"/>
        <color rgb="FFFF0000"/>
        <rFont val="Segoe UI Symbol"/>
        <family val="3"/>
      </rPr>
      <t>➨</t>
    </r>
    <r>
      <rPr>
        <b/>
        <sz val="13"/>
        <color rgb="FFFF0000"/>
        <rFont val="游ゴシック"/>
        <family val="3"/>
        <charset val="128"/>
        <scheme val="minor"/>
      </rPr>
      <t>②</t>
    </r>
    <r>
      <rPr>
        <b/>
        <sz val="13"/>
        <color rgb="FFFF0000"/>
        <rFont val="Segoe UI Symbol"/>
        <family val="3"/>
      </rPr>
      <t>➨</t>
    </r>
    <r>
      <rPr>
        <b/>
        <sz val="13"/>
        <color rgb="FFFF0000"/>
        <rFont val="游ゴシック"/>
        <family val="3"/>
        <charset val="128"/>
        <scheme val="minor"/>
      </rPr>
      <t>③</t>
    </r>
    <r>
      <rPr>
        <b/>
        <sz val="13"/>
        <color rgb="FFFF0000"/>
        <rFont val="Segoe UI Symbol"/>
        <family val="3"/>
      </rPr>
      <t>➨</t>
    </r>
    <r>
      <rPr>
        <b/>
        <sz val="13"/>
        <color rgb="FFFF0000"/>
        <rFont val="游ゴシック"/>
        <family val="3"/>
        <charset val="128"/>
        <scheme val="minor"/>
      </rPr>
      <t>④の順となり、先順位の遺族が受給権者となった場合には、後順位の遺族は受給権者になることはありません。</t>
    </r>
    <rPh sb="20" eb="23">
      <t>ハイグウシャ</t>
    </rPh>
    <rPh sb="24" eb="25">
      <t>ツマ</t>
    </rPh>
    <rPh sb="26" eb="28">
      <t>ネンレイ</t>
    </rPh>
    <rPh sb="28" eb="30">
      <t>ヨウケン</t>
    </rPh>
    <rPh sb="33" eb="34">
      <t>オット</t>
    </rPh>
    <rPh sb="35" eb="37">
      <t>ゲンソク</t>
    </rPh>
    <rPh sb="42" eb="44">
      <t>シボウ</t>
    </rPh>
    <rPh sb="44" eb="46">
      <t>トウジ</t>
    </rPh>
    <rPh sb="48" eb="49">
      <t>サイ</t>
    </rPh>
    <rPh sb="49" eb="51">
      <t>イジョウ</t>
    </rPh>
    <rPh sb="55" eb="57">
      <t>ゲンソク</t>
    </rPh>
    <rPh sb="64" eb="65">
      <t>サイ</t>
    </rPh>
    <rPh sb="68" eb="70">
      <t>シキュウ</t>
    </rPh>
    <rPh sb="70" eb="72">
      <t>テイシ</t>
    </rPh>
    <rPh sb="75" eb="76">
      <t>コ</t>
    </rPh>
    <rPh sb="187" eb="189">
      <t>フボ</t>
    </rPh>
    <rPh sb="225" eb="226">
      <t>マゴ</t>
    </rPh>
    <rPh sb="305" eb="308">
      <t>ソフボ</t>
    </rPh>
    <rPh sb="350" eb="352">
      <t>ジュキュウ</t>
    </rPh>
    <rPh sb="352" eb="354">
      <t>ジュンイ</t>
    </rPh>
    <rPh sb="363" eb="364">
      <t>ジュン</t>
    </rPh>
    <rPh sb="368" eb="371">
      <t>センジュンイ</t>
    </rPh>
    <rPh sb="372" eb="374">
      <t>イゾク</t>
    </rPh>
    <rPh sb="375" eb="379">
      <t>ジュキュウケンシャ</t>
    </rPh>
    <rPh sb="383" eb="385">
      <t>バアイ</t>
    </rPh>
    <rPh sb="388" eb="391">
      <t>コウジュンイ</t>
    </rPh>
    <rPh sb="392" eb="394">
      <t>イゾク</t>
    </rPh>
    <rPh sb="395" eb="399">
      <t>ジュキュウケンシャ</t>
    </rPh>
    <phoneticPr fontId="1"/>
  </si>
  <si>
    <r>
      <t>※7　</t>
    </r>
    <r>
      <rPr>
        <b/>
        <sz val="18"/>
        <rFont val="游ゴシック"/>
        <family val="3"/>
        <charset val="128"/>
        <scheme val="minor"/>
      </rPr>
      <t>死亡した者と生計を一が掲載されています)にし、各々が年収ベースで850万円(所得ベースで655万円5,000円)以上の収入(「収入要件」)を将来にわたって有すると認められる者以外の者とされています。(「生計維持」については、日本年金機構ホームページに解説文(下記リンク先をご参照下さい)があります)</t>
    </r>
    <rPh sb="3" eb="5">
      <t>シボウ</t>
    </rPh>
    <rPh sb="7" eb="8">
      <t>モノ</t>
    </rPh>
    <rPh sb="9" eb="11">
      <t>セイケイ</t>
    </rPh>
    <rPh sb="12" eb="13">
      <t>イツ</t>
    </rPh>
    <rPh sb="14" eb="16">
      <t>ケイサイ</t>
    </rPh>
    <rPh sb="26" eb="28">
      <t>オノオノ</t>
    </rPh>
    <rPh sb="29" eb="31">
      <t>ネンシュウ</t>
    </rPh>
    <rPh sb="38" eb="40">
      <t>マンエン</t>
    </rPh>
    <rPh sb="41" eb="43">
      <t>ショトク</t>
    </rPh>
    <rPh sb="50" eb="52">
      <t>マンエン</t>
    </rPh>
    <rPh sb="57" eb="58">
      <t>エン</t>
    </rPh>
    <rPh sb="59" eb="61">
      <t>イジョウ</t>
    </rPh>
    <rPh sb="62" eb="64">
      <t>シュウニュウ</t>
    </rPh>
    <rPh sb="66" eb="68">
      <t>シュウニュウ</t>
    </rPh>
    <rPh sb="68" eb="70">
      <t>ヨウケン</t>
    </rPh>
    <rPh sb="73" eb="75">
      <t>ショウライ</t>
    </rPh>
    <rPh sb="80" eb="81">
      <t>ユウ</t>
    </rPh>
    <rPh sb="84" eb="85">
      <t>ミト</t>
    </rPh>
    <rPh sb="89" eb="90">
      <t>モノ</t>
    </rPh>
    <rPh sb="90" eb="92">
      <t>イガイ</t>
    </rPh>
    <rPh sb="93" eb="94">
      <t>モノ</t>
    </rPh>
    <rPh sb="106" eb="108">
      <t>イジ</t>
    </rPh>
    <phoneticPr fontId="1"/>
  </si>
  <si>
    <t>上記につき、改正法施行後の条文(厚生年金保険法第59条第2項　新旧対照表)はこちらからどうぞ</t>
    <rPh sb="0" eb="2">
      <t>ジョウキ</t>
    </rPh>
    <rPh sb="6" eb="8">
      <t>カイセイ</t>
    </rPh>
    <rPh sb="9" eb="11">
      <t>シコウ</t>
    </rPh>
    <rPh sb="11" eb="12">
      <t>ゴ</t>
    </rPh>
    <rPh sb="13" eb="15">
      <t>ジョウブン</t>
    </rPh>
    <rPh sb="16" eb="18">
      <t>コウセイ</t>
    </rPh>
    <rPh sb="18" eb="20">
      <t>ネンキン</t>
    </rPh>
    <rPh sb="20" eb="23">
      <t>ホケンホウ</t>
    </rPh>
    <rPh sb="23" eb="24">
      <t>ダイ</t>
    </rPh>
    <rPh sb="26" eb="27">
      <t>ジョウ</t>
    </rPh>
    <rPh sb="27" eb="28">
      <t>ダイ</t>
    </rPh>
    <rPh sb="29" eb="30">
      <t>コウ</t>
    </rPh>
    <rPh sb="31" eb="33">
      <t>シンキュウ</t>
    </rPh>
    <rPh sb="33" eb="36">
      <t>タイショウヒョウ</t>
    </rPh>
    <phoneticPr fontId="1"/>
  </si>
  <si>
    <r>
      <t>※8　</t>
    </r>
    <r>
      <rPr>
        <b/>
        <sz val="14"/>
        <rFont val="游ゴシック"/>
        <family val="3"/>
        <charset val="128"/>
        <scheme val="minor"/>
      </rPr>
      <t>平成8年4月1日前に死亡した場合で、夫、父母及び祖父母が障害等級1級又は2級の障害状態にある者は年齢要件は問われないとされています。</t>
    </r>
    <r>
      <rPr>
        <b/>
        <sz val="14"/>
        <color rgb="FFFF0000"/>
        <rFont val="游ゴシック"/>
        <family val="3"/>
        <charset val="128"/>
        <scheme val="minor"/>
      </rPr>
      <t xml:space="preserve">
※9　</t>
    </r>
    <r>
      <rPr>
        <b/>
        <sz val="14"/>
        <rFont val="游ゴシック"/>
        <family val="3"/>
        <charset val="128"/>
        <scheme val="minor"/>
      </rPr>
      <t>夫が遺族基礎年金の受給権を有する場合は、60歳になる前であっても支給されるとされています。</t>
    </r>
    <rPh sb="3" eb="5">
      <t>ヘイセイ</t>
    </rPh>
    <rPh sb="6" eb="7">
      <t>ネン</t>
    </rPh>
    <rPh sb="8" eb="9">
      <t>ゲツ</t>
    </rPh>
    <rPh sb="10" eb="11">
      <t>ヒ</t>
    </rPh>
    <rPh sb="11" eb="12">
      <t>マエ</t>
    </rPh>
    <rPh sb="13" eb="15">
      <t>シボウ</t>
    </rPh>
    <rPh sb="17" eb="19">
      <t>バアイ</t>
    </rPh>
    <rPh sb="21" eb="22">
      <t>オット</t>
    </rPh>
    <rPh sb="23" eb="25">
      <t>フボ</t>
    </rPh>
    <rPh sb="25" eb="26">
      <t>オヨ</t>
    </rPh>
    <rPh sb="27" eb="30">
      <t>ソフボ</t>
    </rPh>
    <rPh sb="31" eb="33">
      <t>ショウガイ</t>
    </rPh>
    <rPh sb="33" eb="35">
      <t>トウキュウ</t>
    </rPh>
    <rPh sb="36" eb="37">
      <t>キュウ</t>
    </rPh>
    <rPh sb="37" eb="38">
      <t>マタ</t>
    </rPh>
    <rPh sb="40" eb="41">
      <t>キュウ</t>
    </rPh>
    <rPh sb="42" eb="44">
      <t>ショウガイ</t>
    </rPh>
    <rPh sb="44" eb="46">
      <t>ジョウタイ</t>
    </rPh>
    <rPh sb="49" eb="50">
      <t>モノ</t>
    </rPh>
    <rPh sb="51" eb="53">
      <t>ネンレイ</t>
    </rPh>
    <rPh sb="53" eb="55">
      <t>ヨウケン</t>
    </rPh>
    <rPh sb="56" eb="57">
      <t>ト</t>
    </rPh>
    <rPh sb="74" eb="75">
      <t>オット</t>
    </rPh>
    <rPh sb="76" eb="82">
      <t>イゾクキソネンキン</t>
    </rPh>
    <rPh sb="83" eb="86">
      <t>ジュキュウケン</t>
    </rPh>
    <rPh sb="87" eb="88">
      <t>ユウ</t>
    </rPh>
    <rPh sb="90" eb="92">
      <t>バアイ</t>
    </rPh>
    <rPh sb="96" eb="97">
      <t>サイ</t>
    </rPh>
    <rPh sb="100" eb="101">
      <t>マエ</t>
    </rPh>
    <rPh sb="106" eb="108">
      <t>シキュウ</t>
    </rPh>
    <phoneticPr fontId="1"/>
  </si>
  <si>
    <t>「生計維持」の意義のリンク先</t>
    <rPh sb="3" eb="5">
      <t>イジ</t>
    </rPh>
    <rPh sb="13" eb="14">
      <t>サキ</t>
    </rPh>
    <phoneticPr fontId="1"/>
  </si>
  <si>
    <t>遺族年金の額</t>
    <rPh sb="0" eb="2">
      <t>イゾク</t>
    </rPh>
    <rPh sb="2" eb="4">
      <t>ネンキン</t>
    </rPh>
    <rPh sb="5" eb="6">
      <t>ガク</t>
    </rPh>
    <phoneticPr fontId="1"/>
  </si>
  <si>
    <t>「令和7年度の公的年金額等について(主要なもの)」とする表をご参照下さい。</t>
    <rPh sb="28" eb="29">
      <t>ヒョウ</t>
    </rPh>
    <rPh sb="31" eb="33">
      <t>サンショウ</t>
    </rPh>
    <rPh sb="33" eb="34">
      <t>クダ</t>
    </rPh>
    <phoneticPr fontId="1"/>
  </si>
  <si>
    <r>
      <t xml:space="preserve">死亡した者 の 厚生年金保険 の被保険者期間や標準報酬月額(賞与額)を基に計算 されます 。
</t>
    </r>
    <r>
      <rPr>
        <b/>
        <u/>
        <sz val="12"/>
        <color theme="1"/>
        <rFont val="游ゴシック"/>
        <family val="3"/>
        <charset val="128"/>
        <scheme val="minor"/>
      </rPr>
      <t>死亡した者の老齢厚生年金の「報酬比例部分」の3/4</t>
    </r>
    <r>
      <rPr>
        <b/>
        <u/>
        <sz val="12"/>
        <color theme="1"/>
        <rFont val="Segoe UI Symbol"/>
        <family val="3"/>
      </rPr>
      <t>➨</t>
    </r>
    <r>
      <rPr>
        <b/>
        <u/>
        <sz val="12"/>
        <color theme="1"/>
        <rFont val="游ゴシック"/>
        <family val="3"/>
        <charset val="128"/>
        <scheme val="minor"/>
      </rPr>
      <t>具体的には、下記の計算式になります</t>
    </r>
    <r>
      <rPr>
        <b/>
        <sz val="12"/>
        <color theme="1"/>
        <rFont val="游ゴシック"/>
        <family val="3"/>
        <charset val="128"/>
        <scheme val="minor"/>
      </rPr>
      <t xml:space="preserve">
・平成15年3月以前の被保険者期間(総報酬制導入前の期間分)
</t>
    </r>
    <r>
      <rPr>
        <b/>
        <u/>
        <sz val="12"/>
        <color theme="1"/>
        <rFont val="游ゴシック"/>
        <family val="3"/>
        <charset val="128"/>
        <scheme val="minor"/>
      </rPr>
      <t>平均標準報酬</t>
    </r>
    <r>
      <rPr>
        <b/>
        <u/>
        <sz val="14"/>
        <color theme="1"/>
        <rFont val="游ゴシック"/>
        <family val="3"/>
        <charset val="128"/>
        <scheme val="minor"/>
      </rPr>
      <t>月額</t>
    </r>
    <r>
      <rPr>
        <b/>
        <sz val="12"/>
        <color rgb="FFFF0000"/>
        <rFont val="游ゴシック"/>
        <family val="3"/>
        <charset val="128"/>
        <scheme val="minor"/>
      </rPr>
      <t>※10</t>
    </r>
    <r>
      <rPr>
        <b/>
        <u/>
        <sz val="12"/>
        <color theme="1"/>
        <rFont val="游ゴシック"/>
        <family val="3"/>
        <charset val="128"/>
        <scheme val="minor"/>
      </rPr>
      <t>×7.125</t>
    </r>
    <r>
      <rPr>
        <b/>
        <sz val="12"/>
        <color rgb="FFFF0000"/>
        <rFont val="游ゴシック"/>
        <family val="3"/>
        <charset val="128"/>
        <scheme val="minor"/>
      </rPr>
      <t>※12</t>
    </r>
    <r>
      <rPr>
        <b/>
        <u/>
        <sz val="12"/>
        <color theme="1"/>
        <rFont val="游ゴシック"/>
        <family val="3"/>
        <charset val="128"/>
        <scheme val="minor"/>
      </rPr>
      <t>/1,000×平成15年3月までの被保険者期間の月数</t>
    </r>
    <r>
      <rPr>
        <b/>
        <sz val="12"/>
        <color rgb="FFFF0000"/>
        <rFont val="游ゴシック"/>
        <family val="3"/>
        <charset val="128"/>
        <scheme val="minor"/>
      </rPr>
      <t>※13</t>
    </r>
    <r>
      <rPr>
        <b/>
        <sz val="12"/>
        <color theme="1"/>
        <rFont val="游ゴシック"/>
        <family val="3"/>
        <charset val="128"/>
        <scheme val="minor"/>
      </rPr>
      <t xml:space="preserve">
・平成15年4月以後の被保険者期間(総報酬制導入後の期間分)
</t>
    </r>
    <r>
      <rPr>
        <b/>
        <u/>
        <sz val="12"/>
        <color theme="1"/>
        <rFont val="游ゴシック"/>
        <family val="3"/>
        <charset val="128"/>
        <scheme val="minor"/>
      </rPr>
      <t>平均標準報酬</t>
    </r>
    <r>
      <rPr>
        <b/>
        <u/>
        <sz val="14"/>
        <color theme="1"/>
        <rFont val="游ゴシック"/>
        <family val="3"/>
        <charset val="128"/>
        <scheme val="minor"/>
      </rPr>
      <t>額</t>
    </r>
    <r>
      <rPr>
        <b/>
        <sz val="12"/>
        <color rgb="FFFF0000"/>
        <rFont val="游ゴシック"/>
        <family val="3"/>
        <charset val="128"/>
        <scheme val="minor"/>
      </rPr>
      <t>※11</t>
    </r>
    <r>
      <rPr>
        <b/>
        <u/>
        <sz val="12"/>
        <color theme="1"/>
        <rFont val="游ゴシック"/>
        <family val="3"/>
        <charset val="128"/>
        <scheme val="minor"/>
      </rPr>
      <t>×5.481</t>
    </r>
    <r>
      <rPr>
        <b/>
        <sz val="12"/>
        <color rgb="FFFF0000"/>
        <rFont val="游ゴシック"/>
        <family val="3"/>
        <charset val="128"/>
        <scheme val="minor"/>
      </rPr>
      <t>※12</t>
    </r>
    <r>
      <rPr>
        <b/>
        <u/>
        <sz val="12"/>
        <color theme="1"/>
        <rFont val="游ゴシック"/>
        <family val="3"/>
        <charset val="128"/>
        <scheme val="minor"/>
      </rPr>
      <t>/1,000×平成15年4月以後の被保険者期間の月数</t>
    </r>
    <r>
      <rPr>
        <b/>
        <sz val="12"/>
        <color rgb="FFFF0000"/>
        <rFont val="游ゴシック"/>
        <family val="3"/>
        <charset val="128"/>
        <scheme val="minor"/>
      </rPr>
      <t>※13</t>
    </r>
    <rPh sb="0" eb="2">
      <t>シボウ</t>
    </rPh>
    <rPh sb="4" eb="5">
      <t>モノ</t>
    </rPh>
    <rPh sb="12" eb="14">
      <t>ホケン</t>
    </rPh>
    <rPh sb="16" eb="20">
      <t>ヒホケンシャ</t>
    </rPh>
    <rPh sb="20" eb="22">
      <t>キカン</t>
    </rPh>
    <rPh sb="23" eb="27">
      <t>ヒョウジュンホウシュウ</t>
    </rPh>
    <rPh sb="27" eb="29">
      <t>ゲツガク</t>
    </rPh>
    <rPh sb="30" eb="32">
      <t>ショウヨ</t>
    </rPh>
    <rPh sb="32" eb="33">
      <t>ガク</t>
    </rPh>
    <rPh sb="47" eb="49">
      <t>シボウ</t>
    </rPh>
    <rPh sb="51" eb="52">
      <t>モノ</t>
    </rPh>
    <rPh sb="53" eb="59">
      <t>ロウレイコウセイネンキン</t>
    </rPh>
    <rPh sb="61" eb="65">
      <t>ホウシュウヒレイ</t>
    </rPh>
    <rPh sb="65" eb="67">
      <t>ブブン</t>
    </rPh>
    <rPh sb="73" eb="76">
      <t>グタイテキ</t>
    </rPh>
    <rPh sb="79" eb="81">
      <t>カキ</t>
    </rPh>
    <rPh sb="82" eb="85">
      <t>ケイサンシキ</t>
    </rPh>
    <rPh sb="103" eb="107">
      <t>ヒホケンシャ</t>
    </rPh>
    <rPh sb="107" eb="109">
      <t>キカン</t>
    </rPh>
    <rPh sb="163" eb="165">
      <t>ヘイセイ</t>
    </rPh>
    <rPh sb="167" eb="168">
      <t>ネン</t>
    </rPh>
    <rPh sb="169" eb="170">
      <t>ゲツ</t>
    </rPh>
    <rPh sb="174" eb="178">
      <t>ヒホケンシャ</t>
    </rPh>
    <rPh sb="178" eb="180">
      <t>キカン</t>
    </rPh>
    <rPh sb="181" eb="183">
      <t>ゲツスウ</t>
    </rPh>
    <rPh sb="188" eb="190">
      <t>ヘイセイ</t>
    </rPh>
    <rPh sb="198" eb="199">
      <t>ゴ</t>
    </rPh>
    <rPh sb="219" eb="220">
      <t>ネン</t>
    </rPh>
    <rPh sb="221" eb="222">
      <t>ゲツ</t>
    </rPh>
    <rPh sb="225" eb="229">
      <t>ヒホケンシャ</t>
    </rPh>
    <rPh sb="229" eb="231">
      <t>キカン</t>
    </rPh>
    <phoneticPr fontId="1"/>
  </si>
  <si>
    <r>
      <rPr>
        <b/>
        <sz val="10"/>
        <color rgb="FFFF0000"/>
        <rFont val="游ゴシック"/>
        <family val="3"/>
        <charset val="128"/>
        <scheme val="minor"/>
      </rPr>
      <t>※10</t>
    </r>
    <r>
      <rPr>
        <b/>
        <sz val="10"/>
        <color theme="1"/>
        <rFont val="游ゴシック"/>
        <family val="3"/>
        <charset val="128"/>
        <scheme val="minor"/>
      </rPr>
      <t xml:space="preserve">　平成15年3月以前の被保険者期間について、計算の基礎となる各月の標準報酬月額(過去の標準報酬月額に再評価率を乗じて、現在の価値に再評価(換算)した額)の総額を、平成15年3月以前の被保険者期間で除して得た額のことです。
</t>
    </r>
    <r>
      <rPr>
        <b/>
        <sz val="10"/>
        <color rgb="FFFF0000"/>
        <rFont val="游ゴシック"/>
        <family val="3"/>
        <charset val="128"/>
        <scheme val="minor"/>
      </rPr>
      <t>※11</t>
    </r>
    <r>
      <rPr>
        <b/>
        <sz val="10"/>
        <color theme="1"/>
        <rFont val="游ゴシック"/>
        <family val="3"/>
        <charset val="128"/>
        <scheme val="minor"/>
      </rPr>
      <t xml:space="preserve">　平成15年4月以後の被保険者期間について、計算の基礎となる各月の標準報酬月額と標準賞与額(過去の標準報酬月額と標準賞与額に再評価率を乗じて、現在の価値に再評価(換算)した額)の総額を、平成15年4月以後の被保険者期間で除して得た額のことです。
</t>
    </r>
    <r>
      <rPr>
        <b/>
        <sz val="10"/>
        <color rgb="FFFF0000"/>
        <rFont val="游ゴシック"/>
        <family val="3"/>
        <charset val="128"/>
        <scheme val="minor"/>
      </rPr>
      <t>※12</t>
    </r>
    <r>
      <rPr>
        <b/>
        <sz val="10"/>
        <color theme="1"/>
        <rFont val="游ゴシック"/>
        <family val="3"/>
        <charset val="128"/>
        <scheme val="minor"/>
      </rPr>
      <t>　「短期要件」の場合は、7.125(5.481)/1,000の定率となります。「長期要件」の場合は、生年月日による読替があり、</t>
    </r>
    <r>
      <rPr>
        <b/>
        <u/>
        <sz val="10"/>
        <color rgb="FFFF0000"/>
        <rFont val="游ゴシック"/>
        <family val="3"/>
        <charset val="128"/>
        <scheme val="minor"/>
      </rPr>
      <t>下欄のURL</t>
    </r>
    <r>
      <rPr>
        <b/>
        <sz val="10"/>
        <color rgb="FFFF0000"/>
        <rFont val="游ゴシック"/>
        <family val="3"/>
        <charset val="128"/>
        <scheme val="minor"/>
      </rPr>
      <t>をご参照下さい</t>
    </r>
    <r>
      <rPr>
        <b/>
        <sz val="10"/>
        <color theme="1"/>
        <rFont val="游ゴシック"/>
        <family val="3"/>
        <charset val="128"/>
        <scheme val="minor"/>
      </rPr>
      <t xml:space="preserve">。
</t>
    </r>
    <r>
      <rPr>
        <b/>
        <sz val="10"/>
        <color rgb="FFFF0000"/>
        <rFont val="游ゴシック"/>
        <family val="3"/>
        <charset val="128"/>
        <scheme val="minor"/>
      </rPr>
      <t>※13</t>
    </r>
    <r>
      <rPr>
        <b/>
        <sz val="10"/>
        <color theme="1"/>
        <rFont val="游ゴシック"/>
        <family val="3"/>
        <charset val="128"/>
        <scheme val="minor"/>
      </rPr>
      <t>　「短期要件」の場合は、当該月数が300に満たない場合は300として計算(「300みなし」)します。「長期要件」の場合は、実際の被保険者期間の月数をもって計算します。従って、「短期要件」を適用したほうが有利になる場合は、遺族からの申出がなくても「短期要件」に該当するものとみなされます。また、「短期要件」とされる③の場合で、「障害厚生年金」</t>
    </r>
    <r>
      <rPr>
        <b/>
        <u/>
        <sz val="10"/>
        <color rgb="FFFF0000"/>
        <rFont val="游ゴシック"/>
        <family val="3"/>
        <charset val="128"/>
        <scheme val="minor"/>
      </rPr>
      <t>(別シートご参照下さい)</t>
    </r>
    <r>
      <rPr>
        <b/>
        <sz val="10"/>
        <color theme="1"/>
        <rFont val="游ゴシック"/>
        <family val="3"/>
        <charset val="128"/>
        <scheme val="minor"/>
      </rPr>
      <t>を既に受給していた者あるいは受給できる状況だったにもかかわらず未請求だった者が死亡した場合は、左欄に記載した計算式に従って計算した額の3/4相当額が「遺族厚生年金」として支給されることになります。また、「障害厚生年金」の計算においても、「300みなし」が適用されます。</t>
    </r>
    <rPh sb="125" eb="127">
      <t>イゴ</t>
    </rPh>
    <rPh sb="173" eb="175">
      <t>ヒョウジュン</t>
    </rPh>
    <rPh sb="175" eb="178">
      <t>ショウヨガク</t>
    </rPh>
    <rPh sb="217" eb="219">
      <t>イゴ</t>
    </rPh>
    <rPh sb="245" eb="247">
      <t>タンキ</t>
    </rPh>
    <rPh sb="247" eb="249">
      <t>ヨウケン</t>
    </rPh>
    <rPh sb="251" eb="253">
      <t>バアイ</t>
    </rPh>
    <rPh sb="274" eb="276">
      <t>テイリツ</t>
    </rPh>
    <rPh sb="283" eb="285">
      <t>チョウキ</t>
    </rPh>
    <rPh sb="285" eb="287">
      <t>ヨウケン</t>
    </rPh>
    <rPh sb="289" eb="291">
      <t>バアイ</t>
    </rPh>
    <rPh sb="293" eb="297">
      <t>セイネンガッピ</t>
    </rPh>
    <rPh sb="300" eb="302">
      <t>ヨミカエ</t>
    </rPh>
    <rPh sb="306" eb="307">
      <t>シタ</t>
    </rPh>
    <rPh sb="307" eb="308">
      <t>ラン</t>
    </rPh>
    <rPh sb="314" eb="316">
      <t>サンショウ</t>
    </rPh>
    <rPh sb="316" eb="317">
      <t>クダ</t>
    </rPh>
    <rPh sb="326" eb="330">
      <t>タンキヨウケン</t>
    </rPh>
    <rPh sb="332" eb="334">
      <t>バアイ</t>
    </rPh>
    <rPh sb="336" eb="338">
      <t>トウガイ</t>
    </rPh>
    <rPh sb="338" eb="340">
      <t>ゲツスウ</t>
    </rPh>
    <rPh sb="345" eb="346">
      <t>ミ</t>
    </rPh>
    <rPh sb="349" eb="351">
      <t>バアイ</t>
    </rPh>
    <rPh sb="358" eb="360">
      <t>ケイサン</t>
    </rPh>
    <rPh sb="375" eb="379">
      <t>チョウキヨウケン</t>
    </rPh>
    <rPh sb="381" eb="383">
      <t>バアイ</t>
    </rPh>
    <rPh sb="385" eb="387">
      <t>ジッサイ</t>
    </rPh>
    <rPh sb="388" eb="394">
      <t>ヒホケンシャキカン</t>
    </rPh>
    <rPh sb="395" eb="397">
      <t>ゲツスウ</t>
    </rPh>
    <rPh sb="401" eb="403">
      <t>ケイサン</t>
    </rPh>
    <rPh sb="407" eb="408">
      <t>シタガ</t>
    </rPh>
    <rPh sb="412" eb="416">
      <t>タンキヨウケン</t>
    </rPh>
    <rPh sb="418" eb="420">
      <t>テキヨウ</t>
    </rPh>
    <rPh sb="425" eb="427">
      <t>ユウリ</t>
    </rPh>
    <rPh sb="430" eb="432">
      <t>バアイ</t>
    </rPh>
    <rPh sb="434" eb="436">
      <t>イゾク</t>
    </rPh>
    <rPh sb="439" eb="441">
      <t>モウシデ</t>
    </rPh>
    <rPh sb="447" eb="451">
      <t>タンキヨウケン</t>
    </rPh>
    <rPh sb="453" eb="455">
      <t>ガイトウ</t>
    </rPh>
    <rPh sb="471" eb="475">
      <t>タンキヨウケン</t>
    </rPh>
    <rPh sb="482" eb="484">
      <t>バアイ</t>
    </rPh>
    <rPh sb="487" eb="489">
      <t>ショウガイ</t>
    </rPh>
    <rPh sb="489" eb="493">
      <t>コウセイネンキン</t>
    </rPh>
    <rPh sb="495" eb="496">
      <t>ベツ</t>
    </rPh>
    <rPh sb="500" eb="502">
      <t>サンショウ</t>
    </rPh>
    <rPh sb="502" eb="503">
      <t>クダ</t>
    </rPh>
    <rPh sb="507" eb="508">
      <t>スデ</t>
    </rPh>
    <rPh sb="509" eb="511">
      <t>ジュキュウ</t>
    </rPh>
    <rPh sb="515" eb="516">
      <t>モノ</t>
    </rPh>
    <rPh sb="520" eb="522">
      <t>ジュキュウ</t>
    </rPh>
    <rPh sb="525" eb="527">
      <t>ジョウキョウ</t>
    </rPh>
    <rPh sb="537" eb="540">
      <t>ミセイキュウ</t>
    </rPh>
    <rPh sb="543" eb="544">
      <t>モノ</t>
    </rPh>
    <rPh sb="545" eb="547">
      <t>シボウ</t>
    </rPh>
    <rPh sb="549" eb="551">
      <t>バアイ</t>
    </rPh>
    <rPh sb="553" eb="555">
      <t>サラン</t>
    </rPh>
    <rPh sb="556" eb="558">
      <t>キサイ</t>
    </rPh>
    <rPh sb="560" eb="563">
      <t>ケイサンシキ</t>
    </rPh>
    <rPh sb="564" eb="565">
      <t>シタガ</t>
    </rPh>
    <rPh sb="567" eb="569">
      <t>ケイサン</t>
    </rPh>
    <rPh sb="571" eb="572">
      <t>ガク</t>
    </rPh>
    <rPh sb="576" eb="578">
      <t>ソウトウ</t>
    </rPh>
    <rPh sb="578" eb="579">
      <t>ガク</t>
    </rPh>
    <rPh sb="581" eb="587">
      <t>イゾクコウセイネンキン</t>
    </rPh>
    <rPh sb="591" eb="593">
      <t>シキュウ</t>
    </rPh>
    <rPh sb="608" eb="610">
      <t>ショウガイ</t>
    </rPh>
    <rPh sb="610" eb="614">
      <t>コウセイネンキン</t>
    </rPh>
    <rPh sb="616" eb="618">
      <t>ケイサン</t>
    </rPh>
    <rPh sb="633" eb="635">
      <t>テキヨウ</t>
    </rPh>
    <phoneticPr fontId="1"/>
  </si>
  <si>
    <t>https://www.sroffice-ishikawa.com/inf_2_80.pdf</t>
  </si>
  <si>
    <t xml:space="preserve">
失権、
支給停止及び
その他の項目</t>
    <rPh sb="1" eb="3">
      <t>シッケン</t>
    </rPh>
    <rPh sb="5" eb="7">
      <t>シキュウ</t>
    </rPh>
    <rPh sb="7" eb="9">
      <t>テイシ</t>
    </rPh>
    <rPh sb="9" eb="10">
      <t>オヨ</t>
    </rPh>
    <rPh sb="14" eb="15">
      <t>タ</t>
    </rPh>
    <rPh sb="16" eb="18">
      <t>コウモク</t>
    </rPh>
    <phoneticPr fontId="1"/>
  </si>
  <si>
    <r>
      <t>具体的には、「失権」につていは国民年金法第40条並びに「支給停止」については</t>
    </r>
    <r>
      <rPr>
        <b/>
        <u/>
        <sz val="12"/>
        <color theme="1"/>
        <rFont val="游ゴシック"/>
        <family val="3"/>
        <charset val="128"/>
        <scheme val="minor"/>
      </rPr>
      <t>第41条</t>
    </r>
    <r>
      <rPr>
        <b/>
        <sz val="12"/>
        <color theme="1"/>
        <rFont val="游ゴシック"/>
        <family val="3"/>
        <charset val="128"/>
        <scheme val="minor"/>
      </rPr>
      <t>、第41条の2及び第42条に規定されていますが、その前にある「支給要件」について規定する</t>
    </r>
    <r>
      <rPr>
        <b/>
        <u/>
        <sz val="12"/>
        <color theme="1"/>
        <rFont val="游ゴシック"/>
        <family val="3"/>
        <charset val="128"/>
        <scheme val="minor"/>
      </rPr>
      <t>第37条</t>
    </r>
    <r>
      <rPr>
        <b/>
        <sz val="12"/>
        <color theme="1"/>
        <rFont val="游ゴシック"/>
        <family val="3"/>
        <charset val="128"/>
        <scheme val="minor"/>
      </rPr>
      <t>及び「遺族の範囲」について規定する第37条の2並びに「年金額」について規定する第38条、</t>
    </r>
    <r>
      <rPr>
        <b/>
        <u/>
        <sz val="12"/>
        <color theme="1"/>
        <rFont val="游ゴシック"/>
        <family val="3"/>
        <charset val="128"/>
        <scheme val="minor"/>
      </rPr>
      <t>第39条</t>
    </r>
    <r>
      <rPr>
        <b/>
        <sz val="12"/>
        <color theme="1"/>
        <rFont val="游ゴシック"/>
        <family val="3"/>
        <charset val="128"/>
        <scheme val="minor"/>
      </rPr>
      <t>及び</t>
    </r>
    <r>
      <rPr>
        <b/>
        <u/>
        <sz val="12"/>
        <color theme="1"/>
        <rFont val="游ゴシック"/>
        <family val="3"/>
        <charset val="128"/>
        <scheme val="minor"/>
      </rPr>
      <t>第39条の2</t>
    </r>
    <r>
      <rPr>
        <b/>
        <sz val="12"/>
        <color theme="1"/>
        <rFont val="游ゴシック"/>
        <family val="3"/>
        <charset val="128"/>
        <scheme val="minor"/>
      </rPr>
      <t>も合わせて、</t>
    </r>
    <r>
      <rPr>
        <b/>
        <u/>
        <sz val="12"/>
        <color theme="1"/>
        <rFont val="游ゴシック"/>
        <family val="3"/>
        <charset val="128"/>
        <scheme val="minor"/>
      </rPr>
      <t>①現行の条文</t>
    </r>
    <r>
      <rPr>
        <b/>
        <sz val="12"/>
        <color theme="1"/>
        <rFont val="游ゴシック"/>
        <family val="3"/>
        <charset val="128"/>
        <scheme val="minor"/>
      </rPr>
      <t>を集めてみましたので、先ずはご参照いただれば幸いです。</t>
    </r>
    <r>
      <rPr>
        <b/>
        <sz val="12"/>
        <color theme="5" tint="-0.499984740745262"/>
        <rFont val="游ゴシック"/>
        <family val="3"/>
        <charset val="128"/>
        <scheme val="minor"/>
      </rPr>
      <t>(改)</t>
    </r>
    <r>
      <rPr>
        <b/>
        <sz val="12"/>
        <color theme="5" tint="-0.499984740745262"/>
        <rFont val="Segoe UI Symbol"/>
        <family val="3"/>
      </rPr>
      <t>➨</t>
    </r>
    <r>
      <rPr>
        <b/>
        <sz val="12"/>
        <color theme="1"/>
        <rFont val="游ゴシック"/>
        <family val="3"/>
        <charset val="128"/>
        <scheme val="minor"/>
      </rPr>
      <t>その上で、②</t>
    </r>
    <r>
      <rPr>
        <b/>
        <u/>
        <sz val="12"/>
        <color theme="1"/>
        <rFont val="游ゴシック"/>
        <family val="3"/>
        <charset val="128"/>
        <scheme val="minor"/>
      </rPr>
      <t>改正法で見直されることになった</t>
    </r>
    <r>
      <rPr>
        <b/>
        <u/>
        <sz val="12"/>
        <color rgb="FFFF0000"/>
        <rFont val="游ゴシック"/>
        <family val="3"/>
        <charset val="128"/>
        <scheme val="minor"/>
      </rPr>
      <t>「親と同居する子に対する遺族基礎年金の支給停止規定」</t>
    </r>
    <r>
      <rPr>
        <b/>
        <u/>
        <sz val="12"/>
        <color theme="1"/>
        <rFont val="游ゴシック"/>
        <family val="3"/>
        <charset val="128"/>
        <scheme val="minor"/>
      </rPr>
      <t>に係る改正法施行後の条文(国民年金法第41条)等の新旧対照表</t>
    </r>
    <r>
      <rPr>
        <b/>
        <sz val="12"/>
        <color theme="1"/>
        <rFont val="游ゴシック"/>
        <family val="3"/>
        <charset val="128"/>
        <scheme val="minor"/>
      </rPr>
      <t>と③</t>
    </r>
    <r>
      <rPr>
        <b/>
        <u/>
        <sz val="12"/>
        <color theme="1"/>
        <rFont val="游ゴシック"/>
        <family val="3"/>
        <charset val="128"/>
        <scheme val="minor"/>
      </rPr>
      <t>厚生労働省第23回社会保障審議会年金部会(令和6年12月10日開催)において配布された</t>
    </r>
    <r>
      <rPr>
        <b/>
        <u/>
        <sz val="12"/>
        <color rgb="FFFF0000"/>
        <rFont val="游ゴシック"/>
        <family val="3"/>
        <charset val="128"/>
        <scheme val="minor"/>
      </rPr>
      <t>「親と同居する子に対する遺族基礎年金の支給停止規定の見直し」</t>
    </r>
    <r>
      <rPr>
        <b/>
        <u/>
        <sz val="12"/>
        <color theme="1"/>
        <rFont val="游ゴシック"/>
        <family val="3"/>
        <charset val="128"/>
        <scheme val="minor"/>
      </rPr>
      <t>とする資料3の17ページ</t>
    </r>
    <r>
      <rPr>
        <b/>
        <sz val="12"/>
        <color theme="1"/>
        <rFont val="游ゴシック"/>
        <family val="3"/>
        <charset val="128"/>
        <scheme val="minor"/>
      </rPr>
      <t>をご提示させていただき、さらに、当該ページにおいて示された事例の持つ意味を、弊職において補筆(赤字)することで説明させていただきましたので、ご参照いただければ幸いです。</t>
    </r>
    <rPh sb="0" eb="3">
      <t>グタイテキ</t>
    </rPh>
    <rPh sb="7" eb="9">
      <t>シッケン</t>
    </rPh>
    <rPh sb="15" eb="20">
      <t>コクミンネンキンホウ</t>
    </rPh>
    <rPh sb="20" eb="21">
      <t>ダイ</t>
    </rPh>
    <rPh sb="23" eb="24">
      <t>ジョウ</t>
    </rPh>
    <rPh sb="24" eb="25">
      <t>ナラ</t>
    </rPh>
    <rPh sb="38" eb="39">
      <t>ダイ</t>
    </rPh>
    <rPh sb="41" eb="42">
      <t>ジョウ</t>
    </rPh>
    <rPh sb="43" eb="44">
      <t>ダイ</t>
    </rPh>
    <rPh sb="46" eb="47">
      <t>ジョウ</t>
    </rPh>
    <rPh sb="49" eb="50">
      <t>オヨ</t>
    </rPh>
    <rPh sb="51" eb="52">
      <t>ダイ</t>
    </rPh>
    <rPh sb="54" eb="55">
      <t>ジョウ</t>
    </rPh>
    <rPh sb="56" eb="58">
      <t>キテイ</t>
    </rPh>
    <rPh sb="68" eb="69">
      <t>マエ</t>
    </rPh>
    <rPh sb="73" eb="75">
      <t>シキュウ</t>
    </rPh>
    <rPh sb="75" eb="77">
      <t>ヨウケン</t>
    </rPh>
    <rPh sb="82" eb="84">
      <t>キテイ</t>
    </rPh>
    <rPh sb="86" eb="87">
      <t>ダイ</t>
    </rPh>
    <rPh sb="89" eb="90">
      <t>ジョウ</t>
    </rPh>
    <rPh sb="90" eb="91">
      <t>オヨ</t>
    </rPh>
    <rPh sb="93" eb="95">
      <t>イゾク</t>
    </rPh>
    <rPh sb="96" eb="98">
      <t>ハンイ</t>
    </rPh>
    <rPh sb="103" eb="105">
      <t>キテイ</t>
    </rPh>
    <rPh sb="107" eb="108">
      <t>ダイ</t>
    </rPh>
    <rPh sb="110" eb="111">
      <t>ジョウ</t>
    </rPh>
    <rPh sb="113" eb="114">
      <t>ナラ</t>
    </rPh>
    <rPh sb="117" eb="120">
      <t>ネンキンガク</t>
    </rPh>
    <rPh sb="125" eb="127">
      <t>キテイ</t>
    </rPh>
    <rPh sb="129" eb="130">
      <t>ダイ</t>
    </rPh>
    <rPh sb="132" eb="133">
      <t>ジョウ</t>
    </rPh>
    <rPh sb="134" eb="135">
      <t>ダイ</t>
    </rPh>
    <rPh sb="137" eb="138">
      <t>ジョウ</t>
    </rPh>
    <rPh sb="138" eb="139">
      <t>オヨ</t>
    </rPh>
    <rPh sb="140" eb="141">
      <t>ダイ</t>
    </rPh>
    <rPh sb="143" eb="144">
      <t>ジョウ</t>
    </rPh>
    <rPh sb="147" eb="148">
      <t>ア</t>
    </rPh>
    <rPh sb="153" eb="155">
      <t>ゲンコウ</t>
    </rPh>
    <rPh sb="156" eb="158">
      <t>ジョウブン</t>
    </rPh>
    <rPh sb="159" eb="160">
      <t>アツ</t>
    </rPh>
    <rPh sb="169" eb="170">
      <t>マ</t>
    </rPh>
    <rPh sb="173" eb="175">
      <t>サンショウ</t>
    </rPh>
    <rPh sb="180" eb="181">
      <t>サイワ</t>
    </rPh>
    <rPh sb="186" eb="187">
      <t>カイ</t>
    </rPh>
    <rPh sb="191" eb="192">
      <t>ウエ</t>
    </rPh>
    <rPh sb="195" eb="197">
      <t>カイセイ</t>
    </rPh>
    <rPh sb="197" eb="198">
      <t>ホウ</t>
    </rPh>
    <rPh sb="199" eb="201">
      <t>ミナオ</t>
    </rPh>
    <rPh sb="237" eb="238">
      <t>カカ</t>
    </rPh>
    <rPh sb="239" eb="241">
      <t>カイセイ</t>
    </rPh>
    <rPh sb="241" eb="242">
      <t>ホウ</t>
    </rPh>
    <rPh sb="242" eb="244">
      <t>セコウ</t>
    </rPh>
    <rPh sb="244" eb="245">
      <t>ゴ</t>
    </rPh>
    <rPh sb="246" eb="248">
      <t>ジョウブン</t>
    </rPh>
    <rPh sb="249" eb="254">
      <t>コクミンネンキンホウ</t>
    </rPh>
    <rPh sb="254" eb="255">
      <t>ダイ</t>
    </rPh>
    <rPh sb="257" eb="258">
      <t>ジョウ</t>
    </rPh>
    <rPh sb="259" eb="260">
      <t>トウ</t>
    </rPh>
    <rPh sb="261" eb="266">
      <t>シンキュウタイショウヒョウ</t>
    </rPh>
    <rPh sb="337" eb="339">
      <t>ミナオ</t>
    </rPh>
    <rPh sb="355" eb="357">
      <t>テイジ</t>
    </rPh>
    <rPh sb="369" eb="371">
      <t>トウガイ</t>
    </rPh>
    <rPh sb="378" eb="379">
      <t>シメ</t>
    </rPh>
    <rPh sb="382" eb="384">
      <t>ジレイ</t>
    </rPh>
    <rPh sb="391" eb="393">
      <t>ヘイショク</t>
    </rPh>
    <rPh sb="424" eb="426">
      <t>サンショウ</t>
    </rPh>
    <rPh sb="432" eb="433">
      <t>サイワ</t>
    </rPh>
    <phoneticPr fontId="1"/>
  </si>
  <si>
    <r>
      <t>具体的には、「失権」につていは厚生年金保険法</t>
    </r>
    <r>
      <rPr>
        <b/>
        <u/>
        <sz val="16"/>
        <color theme="1"/>
        <rFont val="游ゴシック"/>
        <family val="3"/>
        <charset val="128"/>
        <scheme val="minor"/>
      </rPr>
      <t>第63条</t>
    </r>
    <r>
      <rPr>
        <b/>
        <sz val="16"/>
        <color theme="1"/>
        <rFont val="游ゴシック"/>
        <family val="3"/>
        <charset val="128"/>
        <scheme val="minor"/>
      </rPr>
      <t>並びに「支給停止」については第64条、</t>
    </r>
    <r>
      <rPr>
        <b/>
        <u/>
        <sz val="16"/>
        <color theme="1"/>
        <rFont val="游ゴシック"/>
        <family val="3"/>
        <charset val="128"/>
        <scheme val="minor"/>
      </rPr>
      <t>第64条の2</t>
    </r>
    <r>
      <rPr>
        <b/>
        <sz val="16"/>
        <color theme="1"/>
        <rFont val="游ゴシック"/>
        <family val="3"/>
        <charset val="128"/>
        <scheme val="minor"/>
      </rPr>
      <t>、</t>
    </r>
    <r>
      <rPr>
        <b/>
        <u/>
        <sz val="16"/>
        <color theme="1"/>
        <rFont val="游ゴシック"/>
        <family val="3"/>
        <charset val="128"/>
        <scheme val="minor"/>
      </rPr>
      <t>第65条</t>
    </r>
    <r>
      <rPr>
        <b/>
        <sz val="16"/>
        <color theme="1"/>
        <rFont val="游ゴシック"/>
        <family val="3"/>
        <charset val="128"/>
        <scheme val="minor"/>
      </rPr>
      <t>、</t>
    </r>
    <r>
      <rPr>
        <b/>
        <u/>
        <sz val="16"/>
        <color theme="1"/>
        <rFont val="游ゴシック"/>
        <family val="3"/>
        <charset val="128"/>
        <scheme val="minor"/>
      </rPr>
      <t>第65条の2</t>
    </r>
    <r>
      <rPr>
        <b/>
        <sz val="16"/>
        <color theme="1"/>
        <rFont val="游ゴシック"/>
        <family val="3"/>
        <charset val="128"/>
        <scheme val="minor"/>
      </rPr>
      <t>、</t>
    </r>
    <r>
      <rPr>
        <b/>
        <u/>
        <sz val="16"/>
        <color theme="1"/>
        <rFont val="游ゴシック"/>
        <family val="3"/>
        <charset val="128"/>
        <scheme val="minor"/>
      </rPr>
      <t>第66条</t>
    </r>
    <r>
      <rPr>
        <b/>
        <sz val="16"/>
        <color theme="1"/>
        <rFont val="游ゴシック"/>
        <family val="3"/>
        <charset val="128"/>
        <scheme val="minor"/>
      </rPr>
      <t>、第67条及び第68条に規定されていますが、その前にある「受給権者」について規定する第58条、「遺族」について規定する</t>
    </r>
    <r>
      <rPr>
        <b/>
        <u/>
        <sz val="16"/>
        <color theme="1"/>
        <rFont val="游ゴシック"/>
        <family val="3"/>
        <charset val="128"/>
        <scheme val="minor"/>
      </rPr>
      <t>第59条</t>
    </r>
    <r>
      <rPr>
        <b/>
        <sz val="16"/>
        <color theme="1"/>
        <rFont val="游ゴシック"/>
        <family val="3"/>
        <charset val="128"/>
        <scheme val="minor"/>
      </rPr>
      <t>、「死亡の推定」について規定する第59条の2、「年金額」について規定する</t>
    </r>
    <r>
      <rPr>
        <b/>
        <u/>
        <sz val="16"/>
        <color theme="1"/>
        <rFont val="游ゴシック"/>
        <family val="3"/>
        <charset val="128"/>
        <scheme val="minor"/>
      </rPr>
      <t>第60条</t>
    </r>
    <r>
      <rPr>
        <b/>
        <sz val="16"/>
        <color theme="1"/>
        <rFont val="游ゴシック"/>
        <family val="3"/>
        <charset val="128"/>
        <scheme val="minor"/>
      </rPr>
      <t>、第61条、</t>
    </r>
    <r>
      <rPr>
        <b/>
        <u/>
        <sz val="16"/>
        <color theme="1"/>
        <rFont val="游ゴシック"/>
        <family val="3"/>
        <charset val="128"/>
        <scheme val="minor"/>
      </rPr>
      <t>第62条</t>
    </r>
    <r>
      <rPr>
        <b/>
        <sz val="16"/>
        <color theme="1"/>
        <rFont val="游ゴシック"/>
        <family val="3"/>
        <charset val="128"/>
        <scheme val="minor"/>
      </rPr>
      <t>、</t>
    </r>
    <r>
      <rPr>
        <b/>
        <u/>
        <sz val="16"/>
        <color theme="1"/>
        <rFont val="游ゴシック"/>
        <family val="3"/>
        <charset val="128"/>
        <scheme val="minor"/>
      </rPr>
      <t>第62条の2</t>
    </r>
    <r>
      <rPr>
        <b/>
        <sz val="16"/>
        <color theme="1"/>
        <rFont val="游ゴシック"/>
        <family val="3"/>
        <charset val="128"/>
        <scheme val="minor"/>
      </rPr>
      <t>及び</t>
    </r>
    <r>
      <rPr>
        <b/>
        <u/>
        <sz val="16"/>
        <color theme="1"/>
        <rFont val="游ゴシック"/>
        <family val="3"/>
        <charset val="128"/>
        <scheme val="minor"/>
      </rPr>
      <t>第62条の3</t>
    </r>
    <r>
      <rPr>
        <b/>
        <sz val="16"/>
        <color theme="1"/>
        <rFont val="游ゴシック"/>
        <family val="3"/>
        <charset val="128"/>
        <scheme val="minor"/>
      </rPr>
      <t>も合わせて、④現行の条文を集めてみましたので、先ずはご参照いただれば幸いです。</t>
    </r>
    <rPh sb="15" eb="22">
      <t>コウセイネンキンホケンホウ</t>
    </rPh>
    <rPh sb="52" eb="53">
      <t>ダイ</t>
    </rPh>
    <rPh sb="55" eb="56">
      <t>ジョウ</t>
    </rPh>
    <rPh sb="57" eb="58">
      <t>ダイ</t>
    </rPh>
    <rPh sb="60" eb="61">
      <t>ジョウ</t>
    </rPh>
    <rPh sb="64" eb="65">
      <t>ダイ</t>
    </rPh>
    <rPh sb="67" eb="68">
      <t>ジョウ</t>
    </rPh>
    <rPh sb="69" eb="70">
      <t>ダイ</t>
    </rPh>
    <rPh sb="72" eb="73">
      <t>ジョウ</t>
    </rPh>
    <rPh sb="97" eb="101">
      <t>ジュキュウケンシャ</t>
    </rPh>
    <rPh sb="106" eb="108">
      <t>キテイ</t>
    </rPh>
    <rPh sb="110" eb="111">
      <t>ダイ</t>
    </rPh>
    <rPh sb="113" eb="114">
      <t>ジョウ</t>
    </rPh>
    <rPh sb="130" eb="131">
      <t>ジョウ</t>
    </rPh>
    <rPh sb="133" eb="135">
      <t>シボウ</t>
    </rPh>
    <rPh sb="136" eb="138">
      <t>スイテイ</t>
    </rPh>
    <rPh sb="143" eb="145">
      <t>キテイ</t>
    </rPh>
    <rPh sb="147" eb="148">
      <t>ダイ</t>
    </rPh>
    <rPh sb="150" eb="151">
      <t>ジョウ</t>
    </rPh>
    <rPh sb="182" eb="183">
      <t>ダイ</t>
    </rPh>
    <rPh sb="185" eb="186">
      <t>ジョウ</t>
    </rPh>
    <rPh sb="188" eb="189">
      <t>オヨ</t>
    </rPh>
    <rPh sb="190" eb="191">
      <t>ダイ</t>
    </rPh>
    <rPh sb="193" eb="194">
      <t>ジョウ</t>
    </rPh>
    <phoneticPr fontId="1"/>
  </si>
  <si>
    <t>①現行の条文集(国民年金法)</t>
    <rPh sb="1" eb="3">
      <t>ゲンコウ</t>
    </rPh>
    <rPh sb="4" eb="6">
      <t>ジョウブン</t>
    </rPh>
    <rPh sb="6" eb="7">
      <t>シュウ</t>
    </rPh>
    <rPh sb="8" eb="10">
      <t>コクミン</t>
    </rPh>
    <rPh sb="10" eb="12">
      <t>ネンキン</t>
    </rPh>
    <rPh sb="12" eb="13">
      <t>ホウ</t>
    </rPh>
    <phoneticPr fontId="1"/>
  </si>
  <si>
    <t>②左記遺族基礎年金欄で下線を付した条文名に係る新旧対照表</t>
    <rPh sb="1" eb="3">
      <t>サキ</t>
    </rPh>
    <rPh sb="3" eb="9">
      <t>イゾクキソネンキン</t>
    </rPh>
    <rPh sb="9" eb="10">
      <t>ラン</t>
    </rPh>
    <rPh sb="11" eb="13">
      <t>カセン</t>
    </rPh>
    <rPh sb="14" eb="15">
      <t>フ</t>
    </rPh>
    <rPh sb="17" eb="19">
      <t>ジョウブン</t>
    </rPh>
    <rPh sb="19" eb="20">
      <t>ナ</t>
    </rPh>
    <rPh sb="21" eb="22">
      <t>カカ</t>
    </rPh>
    <rPh sb="23" eb="28">
      <t>シンキュウタイショウヒョウ</t>
    </rPh>
    <phoneticPr fontId="1"/>
  </si>
  <si>
    <t>③厚生労働省第23回社会保障審議会年金部会(令和6年12月10日開催)において配布された「親と同居する子に対する遺族基礎年金の支給停止規定の見直し」とする資料3の17ページ</t>
    <phoneticPr fontId="1"/>
  </si>
  <si>
    <t>④現行の条文(厚生年金保険法)</t>
    <phoneticPr fontId="1"/>
  </si>
  <si>
    <t>⑤左記遺族厚生年金欄で下線を付した条文名に係る新旧対照表</t>
    <rPh sb="5" eb="7">
      <t>コウセイ</t>
    </rPh>
    <phoneticPr fontId="1"/>
  </si>
  <si>
    <t>※</t>
    <phoneticPr fontId="1"/>
  </si>
  <si>
    <t>※3</t>
    <phoneticPr fontId="1"/>
  </si>
  <si>
    <r>
      <t>改正厚生年金保険法第60条第1項第1号に規定された</t>
    </r>
    <r>
      <rPr>
        <b/>
        <u/>
        <sz val="11"/>
        <color rgb="FFFF0000"/>
        <rFont val="游ゴシック"/>
        <family val="3"/>
        <charset val="128"/>
        <scheme val="minor"/>
      </rPr>
      <t>「死亡した被保険者又は被保険者であつた者の被保険者期間(上記事例で言うと、死亡被保険者(夫)の被保険者期間H23.4～R13.5までの242か月で、ただし、「300みなし」が適用されて、結果的には300か月)となります)を基礎として第43条第1項の規定の例により計算した額」(当該額)</t>
    </r>
    <r>
      <rPr>
        <b/>
        <sz val="11"/>
        <color theme="1"/>
        <rFont val="游ゴシック"/>
        <family val="3"/>
        <charset val="128"/>
        <scheme val="minor"/>
      </rPr>
      <t>の1/4が「有期給付加算」となります。つまり、</t>
    </r>
    <r>
      <rPr>
        <b/>
        <u/>
        <sz val="11"/>
        <color rgb="FFFF0000"/>
        <rFont val="游ゴシック"/>
        <family val="3"/>
        <charset val="128"/>
        <scheme val="minor"/>
      </rPr>
      <t>「60歳に達する前に支給すべき事由が生じた遺族厚生年金(有期給付)」(当該額の3/4)+「有期給付加算」(当該額の1/4)=当該額</t>
    </r>
    <r>
      <rPr>
        <b/>
        <sz val="11"/>
        <color theme="1"/>
        <rFont val="游ゴシック"/>
        <family val="3"/>
        <charset val="128"/>
        <scheme val="minor"/>
      </rPr>
      <t>ということになります。改正厚生年金保険法第62条第1項にはそのことが規定されているわけです。</t>
    </r>
    <rPh sb="20" eb="22">
      <t>キテイ</t>
    </rPh>
    <rPh sb="53" eb="55">
      <t>ジョウキ</t>
    </rPh>
    <rPh sb="55" eb="57">
      <t>ジレイ</t>
    </rPh>
    <rPh sb="58" eb="59">
      <t>イ</t>
    </rPh>
    <rPh sb="62" eb="68">
      <t>シボウヒホケンシャ</t>
    </rPh>
    <rPh sb="69" eb="70">
      <t>オット</t>
    </rPh>
    <rPh sb="72" eb="76">
      <t>ヒホケンシャ</t>
    </rPh>
    <rPh sb="76" eb="78">
      <t>キカン</t>
    </rPh>
    <rPh sb="96" eb="97">
      <t>ゲツ</t>
    </rPh>
    <rPh sb="112" eb="114">
      <t>テキヨウ</t>
    </rPh>
    <rPh sb="118" eb="121">
      <t>ケッカテキ</t>
    </rPh>
    <rPh sb="127" eb="128">
      <t>ゲツ</t>
    </rPh>
    <rPh sb="163" eb="166">
      <t>トウガイガク</t>
    </rPh>
    <rPh sb="173" eb="179">
      <t>ユウキキュウフカサン</t>
    </rPh>
    <rPh sb="225" eb="227">
      <t>トウガイ</t>
    </rPh>
    <rPh sb="227" eb="228">
      <t>ガク</t>
    </rPh>
    <rPh sb="235" eb="241">
      <t>ユウキキュウフカサン</t>
    </rPh>
    <rPh sb="243" eb="245">
      <t>トウガイ</t>
    </rPh>
    <rPh sb="245" eb="246">
      <t>ガク</t>
    </rPh>
    <rPh sb="252" eb="254">
      <t>トウガイ</t>
    </rPh>
    <rPh sb="254" eb="255">
      <t>ガク</t>
    </rPh>
    <rPh sb="266" eb="276">
      <t>カイセイコウセイネンキンホケンホウダイ</t>
    </rPh>
    <rPh sb="278" eb="280">
      <t>ジョウダイ</t>
    </rPh>
    <rPh sb="281" eb="282">
      <t>コウ</t>
    </rPh>
    <rPh sb="289" eb="291">
      <t>キテイ</t>
    </rPh>
    <phoneticPr fontId="1"/>
  </si>
  <si>
    <r>
      <t xml:space="preserve">注 : </t>
    </r>
    <r>
      <rPr>
        <b/>
        <u/>
        <sz val="11"/>
        <color rgb="FFFF0000"/>
        <rFont val="游ゴシック"/>
        <family val="3"/>
        <charset val="128"/>
        <scheme val="minor"/>
      </rPr>
      <t>(赤字)</t>
    </r>
    <r>
      <rPr>
        <b/>
        <u/>
        <sz val="11"/>
        <color theme="10"/>
        <rFont val="游ゴシック"/>
        <family val="3"/>
        <charset val="128"/>
        <scheme val="minor"/>
      </rPr>
      <t>で示した条項については、こちらをクリックしていただくと、それらを網羅した改正厚生年金保険法に係る新旧対照表にリンクします</t>
    </r>
    <rPh sb="0" eb="1">
      <t>チュウ</t>
    </rPh>
    <rPh sb="5" eb="7">
      <t>アカジ</t>
    </rPh>
    <rPh sb="9" eb="10">
      <t>シメ</t>
    </rPh>
    <rPh sb="12" eb="14">
      <t>ジョウコウ</t>
    </rPh>
    <rPh sb="40" eb="42">
      <t>モウラ</t>
    </rPh>
    <rPh sb="44" eb="46">
      <t>カイセイ</t>
    </rPh>
    <rPh sb="46" eb="48">
      <t>コウセイ</t>
    </rPh>
    <rPh sb="48" eb="50">
      <t>ネンキン</t>
    </rPh>
    <rPh sb="50" eb="53">
      <t>ホケンホウ</t>
    </rPh>
    <rPh sb="54" eb="55">
      <t>カカ</t>
    </rPh>
    <rPh sb="56" eb="58">
      <t>シンキュウ</t>
    </rPh>
    <rPh sb="58" eb="61">
      <t>タイショウヒョウ</t>
    </rPh>
    <phoneticPr fontId="1"/>
  </si>
  <si>
    <t>注 : 上欄に係る現行の条項(解説文等含む)については、こちらからどうぞ</t>
    <rPh sb="0" eb="1">
      <t>チュウ</t>
    </rPh>
    <rPh sb="4" eb="6">
      <t>ジョウラン</t>
    </rPh>
    <rPh sb="7" eb="8">
      <t>カカ</t>
    </rPh>
    <rPh sb="9" eb="11">
      <t>ゲンコウ</t>
    </rPh>
    <rPh sb="12" eb="14">
      <t>ジョウコウ</t>
    </rPh>
    <rPh sb="15" eb="18">
      <t>カイセツブン</t>
    </rPh>
    <rPh sb="18" eb="19">
      <t>トウ</t>
    </rPh>
    <rPh sb="19" eb="20">
      <t>フク</t>
    </rPh>
    <phoneticPr fontId="1"/>
  </si>
  <si>
    <t>(改正厚生年金保険法第78条の21の2)はこちらからどうぞ</t>
    <rPh sb="1" eb="11">
      <t>カイセイコウセイネンキンホケンホウダイ</t>
    </rPh>
    <rPh sb="13" eb="14">
      <t>ジョウ</t>
    </rPh>
    <phoneticPr fontId="1"/>
  </si>
  <si>
    <t>(特定)第3号被保険者期間</t>
    <rPh sb="1" eb="3">
      <t>トクテイ</t>
    </rPh>
    <phoneticPr fontId="1"/>
  </si>
  <si>
    <t>死別配偶者
(特定受給権者)
(妻)</t>
    <rPh sb="0" eb="2">
      <t>シベツ</t>
    </rPh>
    <rPh sb="2" eb="5">
      <t>ハイグウシャ</t>
    </rPh>
    <rPh sb="7" eb="13">
      <t>トクテイジュキュウケンシャ</t>
    </rPh>
    <rPh sb="16" eb="17">
      <t>ツマ</t>
    </rPh>
    <phoneticPr fontId="1"/>
  </si>
  <si>
    <t>※7</t>
    <phoneticPr fontId="1"/>
  </si>
  <si>
    <r>
      <t>死別配偶者についての標準報酬の特例</t>
    </r>
    <r>
      <rPr>
        <b/>
        <sz val="26"/>
        <color rgb="FFFF0000"/>
        <rFont val="游ゴシック"/>
        <family val="3"/>
        <charset val="128"/>
        <scheme val="minor"/>
      </rPr>
      <t>(改正厚生年金保険法第78条の21の2)※7</t>
    </r>
    <rPh sb="0" eb="2">
      <t>シベツ</t>
    </rPh>
    <rPh sb="2" eb="5">
      <t>ハイグウシャ</t>
    </rPh>
    <rPh sb="10" eb="14">
      <t>ヒョウジュンホウシュウ</t>
    </rPh>
    <rPh sb="15" eb="17">
      <t>トクレイ</t>
    </rPh>
    <rPh sb="18" eb="28">
      <t>カイセイコウセイネンキンホケンホウダイ</t>
    </rPh>
    <rPh sb="30" eb="31">
      <t>ジョウ</t>
    </rPh>
    <phoneticPr fontId="1"/>
  </si>
  <si>
    <r>
      <t>老齢厚生年金
(「死亡分割制度(上記事例)</t>
    </r>
    <r>
      <rPr>
        <b/>
        <sz val="10"/>
        <color rgb="FFFF0000"/>
        <rFont val="游ゴシック"/>
        <family val="3"/>
        <charset val="128"/>
        <scheme val="minor"/>
      </rPr>
      <t>※7</t>
    </r>
    <r>
      <rPr>
        <b/>
        <sz val="10"/>
        <color theme="1"/>
        <rFont val="游ゴシック"/>
        <family val="3"/>
        <charset val="128"/>
        <scheme val="minor"/>
      </rPr>
      <t>」による上乗せ分も含む)</t>
    </r>
    <rPh sb="0" eb="6">
      <t>ロウレイコウセイネンキン</t>
    </rPh>
    <rPh sb="9" eb="11">
      <t>シボウ</t>
    </rPh>
    <rPh sb="11" eb="13">
      <t>ブンカツ</t>
    </rPh>
    <rPh sb="13" eb="15">
      <t>セイド</t>
    </rPh>
    <rPh sb="16" eb="18">
      <t>ジョウキ</t>
    </rPh>
    <rPh sb="18" eb="20">
      <t>ジレイ</t>
    </rPh>
    <rPh sb="27" eb="29">
      <t>ウワノ</t>
    </rPh>
    <rPh sb="30" eb="31">
      <t>ブン</t>
    </rPh>
    <rPh sb="32" eb="33">
      <t>フク</t>
    </rPh>
    <phoneticPr fontId="1"/>
  </si>
  <si>
    <t>※8</t>
    <phoneticPr fontId="1"/>
  </si>
  <si>
    <t>［改定」と表現されているのは、死亡被保険者の標準報酬が減額されて、死別配偶者のそれが増額されるということで「改定」とされています。</t>
    <rPh sb="1" eb="3">
      <t>カイテイ</t>
    </rPh>
    <rPh sb="5" eb="7">
      <t>ヒョウゲン</t>
    </rPh>
    <rPh sb="15" eb="21">
      <t>シボウヒホケンシャ</t>
    </rPh>
    <rPh sb="22" eb="26">
      <t>ヒョウジュンホウシュウ</t>
    </rPh>
    <rPh sb="27" eb="29">
      <t>ゲンガク</t>
    </rPh>
    <rPh sb="33" eb="35">
      <t>シベツ</t>
    </rPh>
    <rPh sb="35" eb="38">
      <t>ハイグウシャ</t>
    </rPh>
    <rPh sb="42" eb="44">
      <t>ゾウガク</t>
    </rPh>
    <rPh sb="54" eb="56">
      <t>カイテイ</t>
    </rPh>
    <phoneticPr fontId="1"/>
  </si>
  <si>
    <t>※9</t>
    <phoneticPr fontId="1"/>
  </si>
  <si>
    <t>※10</t>
    <phoneticPr fontId="1"/>
  </si>
  <si>
    <t>「決定」と表現されているのは、死別配偶者において元々標準報酬を有しない期間にもかかわらず、当該期間につき、死亡被保険者の標準報酬が死別配偶者に対して分割されるということで「決定」とされています。</t>
    <rPh sb="1" eb="3">
      <t>ケッテイ</t>
    </rPh>
    <rPh sb="5" eb="7">
      <t>ヒョウゲン</t>
    </rPh>
    <rPh sb="15" eb="20">
      <t>シベツハイグウシャ</t>
    </rPh>
    <rPh sb="24" eb="26">
      <t>モトモト</t>
    </rPh>
    <rPh sb="26" eb="30">
      <t>ヒョウジュンホウシュウ</t>
    </rPh>
    <rPh sb="31" eb="32">
      <t>ユウ</t>
    </rPh>
    <rPh sb="35" eb="37">
      <t>キカン</t>
    </rPh>
    <rPh sb="60" eb="64">
      <t>ヒョウジュンホウシュウ</t>
    </rPh>
    <rPh sb="65" eb="70">
      <t>シベツハイグウシャ</t>
    </rPh>
    <rPh sb="71" eb="72">
      <t>タイ</t>
    </rPh>
    <rPh sb="74" eb="76">
      <t>ブンカツ</t>
    </rPh>
    <rPh sb="86" eb="88">
      <t>ケッテイ</t>
    </rPh>
    <phoneticPr fontId="1"/>
  </si>
  <si>
    <t>※11</t>
    <phoneticPr fontId="1"/>
  </si>
  <si>
    <t>現行の条項(解説文等含む)については、こちらからどうぞ</t>
    <rPh sb="0" eb="2">
      <t>ゲンコウ</t>
    </rPh>
    <rPh sb="3" eb="5">
      <t>ジョウコウ</t>
    </rPh>
    <rPh sb="6" eb="9">
      <t>カイセツブン</t>
    </rPh>
    <rPh sb="9" eb="10">
      <t>トウ</t>
    </rPh>
    <rPh sb="10" eb="11">
      <t>フク</t>
    </rPh>
    <phoneticPr fontId="1"/>
  </si>
  <si>
    <t>&lt;婚姻等対象期間に係る第2号被保険者期間&gt;その1</t>
    <rPh sb="11" eb="12">
      <t>ダイ</t>
    </rPh>
    <rPh sb="13" eb="14">
      <t>ゴウ</t>
    </rPh>
    <phoneticPr fontId="1"/>
  </si>
  <si>
    <t>&lt;婚姻等対象期間に係る第2号被保険者期間&gt;その2</t>
    <phoneticPr fontId="1"/>
  </si>
  <si>
    <t>※12</t>
    <phoneticPr fontId="1"/>
  </si>
  <si>
    <t>※13</t>
    <phoneticPr fontId="1"/>
  </si>
  <si>
    <t>「令和７年度再評価率(一般)」はこちらからどうぞ</t>
    <phoneticPr fontId="1"/>
  </si>
  <si>
    <r>
      <rPr>
        <b/>
        <sz val="14"/>
        <color rgb="FF0070C0"/>
        <rFont val="游ゴシック"/>
        <family val="3"/>
        <charset val="128"/>
        <scheme val="minor"/>
      </rPr>
      <t>(　　　　　　　　　　)</t>
    </r>
    <r>
      <rPr>
        <b/>
        <sz val="14"/>
        <color theme="1"/>
        <rFont val="游ゴシック"/>
        <family val="3"/>
        <charset val="128"/>
        <scheme val="minor"/>
      </rPr>
      <t>は弊職の説明文です。</t>
    </r>
    <phoneticPr fontId="1"/>
  </si>
  <si>
    <r>
      <t>&lt;改正厚生年金保険法第78条の21の2第8項に規定する</t>
    </r>
    <r>
      <rPr>
        <b/>
        <sz val="11"/>
        <color rgb="FFFF0000"/>
        <rFont val="游ゴシック"/>
        <family val="3"/>
        <charset val="128"/>
        <scheme val="minor"/>
      </rPr>
      <t>再評価率</t>
    </r>
    <r>
      <rPr>
        <b/>
        <sz val="11"/>
        <color theme="1"/>
        <rFont val="游ゴシック"/>
        <family val="3"/>
        <charset val="128"/>
        <scheme val="minor"/>
      </rPr>
      <t>について&gt;
二つの要素があり、
①　過去の標準報酬月額と標準賞与額を現在の価値に換算するための評価率
②　賃金や物価の変動を反映するための、いわゆる改定率
ということになります。参考までに、「令和７年度再評価率(一般)」を下欄に掲載しておきます。</t>
    </r>
    <rPh sb="27" eb="30">
      <t>サイヒョウカ</t>
    </rPh>
    <rPh sb="30" eb="31">
      <t>リツ</t>
    </rPh>
    <rPh sb="37" eb="38">
      <t>フタ</t>
    </rPh>
    <rPh sb="40" eb="42">
      <t>ヨウソ</t>
    </rPh>
    <rPh sb="49" eb="51">
      <t>カコ</t>
    </rPh>
    <rPh sb="52" eb="54">
      <t>ヒョウジュン</t>
    </rPh>
    <rPh sb="54" eb="56">
      <t>ホウシュウ</t>
    </rPh>
    <rPh sb="56" eb="58">
      <t>ゲツガク</t>
    </rPh>
    <rPh sb="59" eb="61">
      <t>ヒョウジュン</t>
    </rPh>
    <rPh sb="61" eb="64">
      <t>ショウヨガク</t>
    </rPh>
    <rPh sb="65" eb="67">
      <t>ゲンザイ</t>
    </rPh>
    <rPh sb="68" eb="70">
      <t>カチ</t>
    </rPh>
    <rPh sb="71" eb="73">
      <t>カンサン</t>
    </rPh>
    <rPh sb="78" eb="80">
      <t>ヒョウカ</t>
    </rPh>
    <rPh sb="80" eb="81">
      <t>リツ</t>
    </rPh>
    <rPh sb="84" eb="86">
      <t>チンギン</t>
    </rPh>
    <rPh sb="87" eb="89">
      <t>ブッカ</t>
    </rPh>
    <rPh sb="90" eb="92">
      <t>ヘンドウ</t>
    </rPh>
    <rPh sb="93" eb="95">
      <t>ハンエイ</t>
    </rPh>
    <rPh sb="105" eb="108">
      <t>カイテイリツ</t>
    </rPh>
    <rPh sb="120" eb="122">
      <t>サンコウ</t>
    </rPh>
    <rPh sb="142" eb="143">
      <t>ゲ</t>
    </rPh>
    <rPh sb="143" eb="144">
      <t>ラン</t>
    </rPh>
    <rPh sb="145" eb="147">
      <t>ケイサイ</t>
    </rPh>
    <phoneticPr fontId="1"/>
  </si>
  <si>
    <r>
      <t>分割した標準報酬=</t>
    </r>
    <r>
      <rPr>
        <b/>
        <u/>
        <sz val="16"/>
        <color theme="7" tint="-0.249977111117893"/>
        <rFont val="游ゴシック"/>
        <family val="3"/>
        <charset val="128"/>
        <scheme val="minor"/>
      </rPr>
      <t>E</t>
    </r>
    <phoneticPr fontId="1"/>
  </si>
  <si>
    <t>自身の標準報酬
=A</t>
    <rPh sb="0" eb="2">
      <t>ジシン</t>
    </rPh>
    <phoneticPr fontId="1"/>
  </si>
  <si>
    <t>自身の標準報酬=F</t>
    <phoneticPr fontId="1"/>
  </si>
  <si>
    <r>
      <t>分割された標準報酬=</t>
    </r>
    <r>
      <rPr>
        <b/>
        <u/>
        <sz val="16"/>
        <color theme="7" tint="-0.249977111117893"/>
        <rFont val="游ゴシック"/>
        <family val="3"/>
        <charset val="128"/>
        <scheme val="minor"/>
      </rPr>
      <t>E</t>
    </r>
    <phoneticPr fontId="1"/>
  </si>
  <si>
    <t>分割した後の自身の標準報酬=B(52,500,000円)</t>
    <rPh sb="6" eb="8">
      <t>ジシン</t>
    </rPh>
    <rPh sb="26" eb="27">
      <t>エン</t>
    </rPh>
    <phoneticPr fontId="1"/>
  </si>
  <si>
    <r>
      <t>分割した標準報酬(按分割合50%として)=</t>
    </r>
    <r>
      <rPr>
        <b/>
        <u/>
        <sz val="16"/>
        <color rgb="FFFF0000"/>
        <rFont val="游ゴシック"/>
        <family val="3"/>
        <charset val="128"/>
        <scheme val="minor"/>
      </rPr>
      <t>C</t>
    </r>
    <r>
      <rPr>
        <b/>
        <u/>
        <sz val="16"/>
        <color theme="1"/>
        <rFont val="游ゴシック"/>
        <family val="3"/>
        <charset val="128"/>
        <scheme val="minor"/>
      </rPr>
      <t>(7,500,000円)</t>
    </r>
    <rPh sb="32" eb="33">
      <t>エン</t>
    </rPh>
    <phoneticPr fontId="1"/>
  </si>
  <si>
    <t>自身の標準報酬=G(45,000,000円)</t>
    <rPh sb="0" eb="2">
      <t>ジシン</t>
    </rPh>
    <rPh sb="3" eb="7">
      <t>ヒョウジュンホウシュウ</t>
    </rPh>
    <rPh sb="20" eb="21">
      <t>エン</t>
    </rPh>
    <phoneticPr fontId="1"/>
  </si>
  <si>
    <r>
      <t>分割された標準報酬(按分割合50%として)=</t>
    </r>
    <r>
      <rPr>
        <b/>
        <u/>
        <sz val="16"/>
        <color rgb="FFFF0000"/>
        <rFont val="游ゴシック"/>
        <family val="3"/>
        <charset val="128"/>
        <scheme val="minor"/>
      </rPr>
      <t>C</t>
    </r>
    <r>
      <rPr>
        <b/>
        <u/>
        <sz val="16"/>
        <color theme="1"/>
        <rFont val="游ゴシック"/>
        <family val="3"/>
        <charset val="128"/>
        <scheme val="minor"/>
      </rPr>
      <t>(7,500,000円)</t>
    </r>
    <rPh sb="33" eb="34">
      <t>エン</t>
    </rPh>
    <phoneticPr fontId="1"/>
  </si>
  <si>
    <r>
      <t>　死亡被保険者である夫の死亡日の翌日が被保険者資格喪失日で、当該日の属する月の前月までが被保険者期間(従って、H23.4～R13.5までの242か月間となり、遺族厚生年金に関しては、「300みなし」</t>
    </r>
    <r>
      <rPr>
        <b/>
        <sz val="11"/>
        <color rgb="FFFF0000"/>
        <rFont val="游ゴシック"/>
        <family val="3"/>
        <charset val="128"/>
        <scheme val="minor"/>
      </rPr>
      <t>※6</t>
    </r>
    <r>
      <rPr>
        <b/>
        <sz val="11"/>
        <color theme="1"/>
        <rFont val="游ゴシック"/>
        <family val="3"/>
        <charset val="128"/>
        <scheme val="minor"/>
      </rPr>
      <t>が適用されます)となります。また、死別配偶者と子には、遺族基礎年金</t>
    </r>
    <r>
      <rPr>
        <b/>
        <u/>
        <sz val="11"/>
        <color theme="1"/>
        <rFont val="游ゴシック"/>
        <family val="3"/>
        <charset val="128"/>
        <scheme val="minor"/>
      </rPr>
      <t>(死亡被保険者である夫が死亡した当時、その者によって生計を維持していた配偶者(18歳に達する日以後の最初の3月31日(18歳年度末)までの間にある子と生計を一にしていることが要件)と子(死亡被保険者の死亡当時、満10歳)にその受給権が発生しますが、死別配偶者が遺族基礎年金の受給権を取得しているので、子についてはその間、その受給権は支給停止されます)</t>
    </r>
    <r>
      <rPr>
        <b/>
        <sz val="11"/>
        <color theme="1"/>
        <rFont val="游ゴシック"/>
        <family val="3"/>
        <charset val="128"/>
        <scheme val="minor"/>
      </rPr>
      <t>と遺族厚生年金</t>
    </r>
    <r>
      <rPr>
        <b/>
        <u/>
        <sz val="11"/>
        <color theme="1"/>
        <rFont val="游ゴシック"/>
        <family val="3"/>
        <charset val="128"/>
        <scheme val="minor"/>
      </rPr>
      <t>(同)</t>
    </r>
    <r>
      <rPr>
        <b/>
        <sz val="11"/>
        <color theme="1"/>
        <rFont val="游ゴシック"/>
        <family val="3"/>
        <charset val="128"/>
        <scheme val="minor"/>
      </rPr>
      <t>の受給権が発生し、前者については、当該子が18歳年度末を経過することでその受給権は消滅し、後者については、遺族基礎年金の受給権が消滅する日の属する月までは「遺族厚生年金」として支給され、その後は、遺族基礎年金の受給権が消滅した日の属する月の翌月から、遺族基礎年金の受給権が消滅した日から起算して5年経過した日の属する月までの「有期給付」として、「60歳に達する前に支給すべき事由が生じた遺族厚生年金」が支給されることになります。</t>
    </r>
    <rPh sb="1" eb="7">
      <t>シボウヒホケンシャ</t>
    </rPh>
    <rPh sb="10" eb="11">
      <t>オット</t>
    </rPh>
    <rPh sb="51" eb="52">
      <t>シタガ</t>
    </rPh>
    <rPh sb="73" eb="74">
      <t>ゲツ</t>
    </rPh>
    <rPh sb="74" eb="75">
      <t>カン</t>
    </rPh>
    <rPh sb="79" eb="85">
      <t>イゾクコウセイネンキン</t>
    </rPh>
    <rPh sb="86" eb="87">
      <t>カン</t>
    </rPh>
    <rPh sb="102" eb="104">
      <t>テキヨウ</t>
    </rPh>
    <rPh sb="124" eb="125">
      <t>コ</t>
    </rPh>
    <rPh sb="135" eb="137">
      <t>シボウ</t>
    </rPh>
    <rPh sb="137" eb="141">
      <t>ヒホケンシャ</t>
    </rPh>
    <rPh sb="144" eb="145">
      <t>オット</t>
    </rPh>
    <rPh sb="146" eb="148">
      <t>シボウ</t>
    </rPh>
    <rPh sb="150" eb="152">
      <t>トウジ</t>
    </rPh>
    <rPh sb="155" eb="156">
      <t>モノ</t>
    </rPh>
    <rPh sb="160" eb="162">
      <t>セイケイ</t>
    </rPh>
    <rPh sb="163" eb="165">
      <t>イジ</t>
    </rPh>
    <rPh sb="169" eb="172">
      <t>ハイグウシャ</t>
    </rPh>
    <rPh sb="221" eb="223">
      <t>ヨウケン</t>
    </rPh>
    <rPh sb="247" eb="250">
      <t>ジュキュウケン</t>
    </rPh>
    <rPh sb="251" eb="253">
      <t>ハッセイ</t>
    </rPh>
    <rPh sb="258" eb="260">
      <t>シベツ</t>
    </rPh>
    <rPh sb="260" eb="263">
      <t>ハイグウシャ</t>
    </rPh>
    <rPh sb="264" eb="270">
      <t>イゾクキソネンキン</t>
    </rPh>
    <rPh sb="271" eb="274">
      <t>ジュキュウケン</t>
    </rPh>
    <rPh sb="275" eb="277">
      <t>シュトク</t>
    </rPh>
    <rPh sb="284" eb="285">
      <t>コ</t>
    </rPh>
    <rPh sb="292" eb="293">
      <t>カン</t>
    </rPh>
    <rPh sb="296" eb="299">
      <t>ジュキュウケン</t>
    </rPh>
    <rPh sb="300" eb="302">
      <t>シキュウ</t>
    </rPh>
    <rPh sb="302" eb="304">
      <t>テイシ</t>
    </rPh>
    <rPh sb="312" eb="315">
      <t>ハイグウシャ</t>
    </rPh>
    <rPh sb="317" eb="318">
      <t>ドウ</t>
    </rPh>
    <rPh sb="322" eb="323">
      <t>ウヒホケンシャシボウトウジマンサイコ</t>
    </rPh>
    <rPh sb="387" eb="388">
      <t>ヒ</t>
    </rPh>
    <rPh sb="389" eb="390">
      <t>ゾク</t>
    </rPh>
    <rPh sb="392" eb="393">
      <t>ゲツ</t>
    </rPh>
    <rPh sb="397" eb="403">
      <t>イゾクコウセイネンキン</t>
    </rPh>
    <rPh sb="407" eb="409">
      <t>シキュウ</t>
    </rPh>
    <rPh sb="414" eb="415">
      <t>ゴ</t>
    </rPh>
    <rPh sb="434" eb="435">
      <t>ゾク</t>
    </rPh>
    <rPh sb="437" eb="438">
      <t>ゲツ</t>
    </rPh>
    <rPh sb="439" eb="441">
      <t>ヨクゲツ</t>
    </rPh>
    <rPh sb="476" eb="482">
      <t>イゾクキソネンキン</t>
    </rPh>
    <rPh sb="483" eb="486">
      <t>ジュキュウケン</t>
    </rPh>
    <rPh sb="487" eb="489">
      <t>ショウメツ</t>
    </rPh>
    <rPh sb="491" eb="492">
      <t>ヒ</t>
    </rPh>
    <rPh sb="494" eb="496">
      <t>キサン</t>
    </rPh>
    <rPh sb="499" eb="500">
      <t>ネン</t>
    </rPh>
    <rPh sb="500" eb="502">
      <t>ケイカ</t>
    </rPh>
    <rPh sb="504" eb="505">
      <t>ヒ</t>
    </rPh>
    <rPh sb="506" eb="507">
      <t>ゾク</t>
    </rPh>
    <rPh sb="509" eb="510">
      <t>ゲツ</t>
    </rPh>
    <rPh sb="514" eb="516">
      <t>ユウキ</t>
    </rPh>
    <rPh sb="516" eb="518">
      <t>キュウフ</t>
    </rPh>
    <rPh sb="526" eb="527">
      <t>サイ</t>
    </rPh>
    <rPh sb="528" eb="529">
      <t>タッ</t>
    </rPh>
    <rPh sb="531" eb="532">
      <t>マエシキュウジユウショウ</t>
    </rPh>
    <phoneticPr fontId="1"/>
  </si>
  <si>
    <t>「従前標準報酬月額」については、当ホームページにある「人事労務トピックス」の中の「子育て支援制度全般について」において解説させていただいております。複雑な内容になっていますが、要は、3歳未満の子を養育するに当たって、勤務時間短縮等の措置を受けて働き、又は働いていた場合で、それに伴い標準報酬月額が低下し、そのことで将来の年金額に影響が及ぶことがないよう、子どもが生まれる前の標準報酬月額(これを「従前標準報酬月額」と言います)に基づいて年金額を受け取ることができるよう措置されていることを言います。「3歳未満の子を養育する場合の標準報酬月額の特例」と言います。</t>
    <rPh sb="1" eb="3">
      <t>ジュウゼン</t>
    </rPh>
    <rPh sb="3" eb="7">
      <t>ヒョウジュンホウシュウ</t>
    </rPh>
    <rPh sb="7" eb="9">
      <t>ゲツガク</t>
    </rPh>
    <rPh sb="16" eb="17">
      <t>トウ</t>
    </rPh>
    <rPh sb="27" eb="31">
      <t>ジンジロウム</t>
    </rPh>
    <rPh sb="38" eb="39">
      <t>ナカ</t>
    </rPh>
    <rPh sb="59" eb="61">
      <t>カイセツ</t>
    </rPh>
    <rPh sb="74" eb="76">
      <t>フクザツ</t>
    </rPh>
    <rPh sb="77" eb="79">
      <t>ナイヨウ</t>
    </rPh>
    <rPh sb="88" eb="89">
      <t>ヨウ</t>
    </rPh>
    <rPh sb="92" eb="93">
      <t>サイ</t>
    </rPh>
    <rPh sb="93" eb="95">
      <t>ミマン</t>
    </rPh>
    <rPh sb="96" eb="97">
      <t>コ</t>
    </rPh>
    <rPh sb="98" eb="100">
      <t>ヨウイク</t>
    </rPh>
    <rPh sb="103" eb="104">
      <t>ア</t>
    </rPh>
    <rPh sb="167" eb="168">
      <t>オヨ</t>
    </rPh>
    <rPh sb="244" eb="245">
      <t>イ</t>
    </rPh>
    <rPh sb="251" eb="252">
      <t>サイ</t>
    </rPh>
    <rPh sb="252" eb="254">
      <t>ミマン</t>
    </rPh>
    <rPh sb="255" eb="256">
      <t>コ</t>
    </rPh>
    <rPh sb="257" eb="259">
      <t>ヨウイク</t>
    </rPh>
    <rPh sb="261" eb="263">
      <t>バアイ</t>
    </rPh>
    <rPh sb="264" eb="268">
      <t>ヒョウジュンホウシュウ</t>
    </rPh>
    <rPh sb="268" eb="270">
      <t>ゲツガク</t>
    </rPh>
    <rPh sb="271" eb="273">
      <t>トクレイ</t>
    </rPh>
    <rPh sb="275" eb="276">
      <t>イ</t>
    </rPh>
    <phoneticPr fontId="1"/>
  </si>
  <si>
    <t>※14</t>
    <phoneticPr fontId="1"/>
  </si>
  <si>
    <r>
      <t>&lt;改正厚生年金保険法第78条の21の2第3項に規定する</t>
    </r>
    <r>
      <rPr>
        <b/>
        <sz val="11"/>
        <color rgb="FFFF0000"/>
        <rFont val="游ゴシック"/>
        <family val="3"/>
        <charset val="128"/>
        <scheme val="minor"/>
      </rPr>
      <t>算定率</t>
    </r>
    <r>
      <rPr>
        <b/>
        <sz val="11"/>
        <color theme="1"/>
        <rFont val="游ゴシック"/>
        <family val="3"/>
        <charset val="128"/>
        <scheme val="minor"/>
      </rPr>
      <t>について&gt;
●　これは、離婚時の「合意分割」において使用される「改定割合」と同じような捉え方をすればいいと思います。
例えば。
・上記事例図にある「&lt;婚姻等対象期間に係る第2号被保険者期間&gt;その1」(婚姻月であるH30.9月からR10.3月までの115か月)において、死亡被保険者の標準報酬(標準報酬月額と標準賞与額の総額)が仮に60,000,000円だとして、死別配偶者のそれが45,000,000円だとして、それらを合計した105,000,000円の1/2である52,500,000円が</t>
    </r>
    <r>
      <rPr>
        <b/>
        <sz val="11"/>
        <color theme="9"/>
        <rFont val="游ゴシック"/>
        <family val="3"/>
        <charset val="128"/>
        <scheme val="minor"/>
      </rPr>
      <t>双方の持分になるようにする</t>
    </r>
    <r>
      <rPr>
        <b/>
        <sz val="11"/>
        <color theme="1"/>
        <rFont val="游ゴシック"/>
        <family val="3"/>
        <charset val="128"/>
        <scheme val="minor"/>
      </rPr>
      <t>には、死亡被保険者から死別配偶者に対して、60,000,000円-52,500,000円=7,500,000円を分割する必要があります。従って、7,500,000円/60,000,000]円=0.125(12.5%)、これが「改定割合」ということになり、そして、これが</t>
    </r>
    <r>
      <rPr>
        <b/>
        <sz val="11"/>
        <color rgb="FFFF0000"/>
        <rFont val="游ゴシック"/>
        <family val="3"/>
        <charset val="128"/>
        <scheme val="minor"/>
      </rPr>
      <t>「算定率」</t>
    </r>
    <r>
      <rPr>
        <b/>
        <sz val="11"/>
        <color theme="1"/>
        <rFont val="游ゴシック"/>
        <family val="3"/>
        <charset val="128"/>
        <scheme val="minor"/>
      </rPr>
      <t>ということになります。簡単に言えば、死亡被保険者の標準報酬が減額される割合のこと。
・死別配偶者の「&lt;婚姻等対象期間に係る第2号被保険者期間&gt;その1」における標準報酬総額(45,000,000円+7,500,000円=52,500,000円)/死亡被保険者及び死別配偶者の「&lt;婚姻等対象期間に係る第2豪被保険者期間&gt;その1」における標準報酬総額の合計額(105,000,000円)=0.5(50%)となり、これが離婚時の「合意分割」において使用される「按分割合」ということになります。
・そして、この7,500,000円については、改正厚生年金保険法第78条の21の2第6項において規定されているように、</t>
    </r>
    <r>
      <rPr>
        <b/>
        <u/>
        <sz val="11"/>
        <color theme="1"/>
        <rFont val="游ゴシック"/>
        <family val="3"/>
        <charset val="128"/>
        <scheme val="minor"/>
      </rPr>
      <t>婚姻等対象期間のうち死亡被保険者の被保険者期間であつて死別配偶者の被保険者期間でない期間</t>
    </r>
    <r>
      <rPr>
        <b/>
        <sz val="11"/>
        <color theme="1"/>
        <rFont val="游ゴシック"/>
        <family val="3"/>
        <charset val="128"/>
        <scheme val="minor"/>
      </rPr>
      <t>分の標準報酬ということになり、従って、当該期間は当該死別配偶者の被保険者期間であつたものとみなすこととされ、つまり、</t>
    </r>
    <r>
      <rPr>
        <b/>
        <sz val="11"/>
        <color rgb="FFFF0000"/>
        <rFont val="游ゴシック"/>
        <family val="3"/>
        <charset val="128"/>
        <scheme val="minor"/>
      </rPr>
      <t>「死別配偶者みなし被保険者期間」</t>
    </r>
    <r>
      <rPr>
        <b/>
        <sz val="11"/>
        <color theme="1"/>
        <rFont val="游ゴシック"/>
        <family val="3"/>
        <charset val="128"/>
        <scheme val="minor"/>
      </rPr>
      <t>となります。
●　上記事例図にある「&lt;婚姻等対象期間に係る第2号被保険者期間&gt;その2」においては、死別配偶者が「(特定)第3号被保険者」であることから、標準報酬(標準報酬月額と標準賞与額の総額)が存在しませんので、この場合には、「&lt;婚姻等対象期間に係る第2号被保険者期間&gt;その2」における死亡被保険者の標準報酬(同)の1/2を、単純に死別配偶者に対して分割すればいいことになります。当該期間のことも</t>
    </r>
    <r>
      <rPr>
        <b/>
        <sz val="11"/>
        <color rgb="FFFF0000"/>
        <rFont val="游ゴシック"/>
        <family val="3"/>
        <charset val="128"/>
        <scheme val="minor"/>
      </rPr>
      <t>「死別配偶者みなし被保険者期間」</t>
    </r>
    <r>
      <rPr>
        <b/>
        <sz val="11"/>
        <color theme="1"/>
        <rFont val="游ゴシック"/>
        <family val="3"/>
        <charset val="128"/>
        <scheme val="minor"/>
      </rPr>
      <t>と言います。なお、改正厚生年金保険法第78条の21の6第2項には以下のような内容で規定されています。「死別配偶者が障害厚生年金の受給権者である場合では、当該障害厚生年金の額の計算の基礎となる被保険者期間に係る標準報酬が改定又は決定されたときは、当該改定又は決定後の標準報酬をもって改定されることになります。ただし、当該受給権者が「300みなし」の適用(現行厚生年金保険法第50条第1項後段</t>
    </r>
    <r>
      <rPr>
        <b/>
        <sz val="11"/>
        <color rgb="FFFF0000"/>
        <rFont val="游ゴシック"/>
        <family val="3"/>
        <charset val="128"/>
        <scheme val="minor"/>
      </rPr>
      <t>※12</t>
    </r>
    <r>
      <rPr>
        <b/>
        <sz val="11"/>
        <color theme="1"/>
        <rFont val="游ゴシック"/>
        <family val="3"/>
        <charset val="128"/>
        <scheme val="minor"/>
      </rPr>
      <t>)を受けている場合には、「死別配偶者みなし被保険者期間」はその計算の基礎としないこととされます。」</t>
    </r>
    <rPh sb="28" eb="29">
      <t>ダイ</t>
    </rPh>
    <rPh sb="30" eb="31">
      <t>コウ</t>
    </rPh>
    <rPh sb="32" eb="34">
      <t>キテイ</t>
    </rPh>
    <rPh sb="45" eb="48">
      <t>サンテイリツ</t>
    </rPh>
    <rPh sb="60" eb="63">
      <t>リコンジ</t>
    </rPh>
    <rPh sb="65" eb="67">
      <t>ゴウイ</t>
    </rPh>
    <rPh sb="67" eb="69">
      <t>ブンカツ</t>
    </rPh>
    <rPh sb="74" eb="76">
      <t>シヨウ</t>
    </rPh>
    <rPh sb="80" eb="82">
      <t>カイテイ</t>
    </rPh>
    <rPh sb="82" eb="84">
      <t>ワリアイ</t>
    </rPh>
    <rPh sb="86" eb="87">
      <t>オナ</t>
    </rPh>
    <rPh sb="91" eb="92">
      <t>トラ</t>
    </rPh>
    <rPh sb="93" eb="94">
      <t>カタ</t>
    </rPh>
    <rPh sb="101" eb="102">
      <t>オモ</t>
    </rPh>
    <rPh sb="107" eb="108">
      <t>タト</t>
    </rPh>
    <rPh sb="113" eb="115">
      <t>ジョウキ</t>
    </rPh>
    <rPh sb="115" eb="117">
      <t>ジレイ</t>
    </rPh>
    <rPh sb="117" eb="118">
      <t>ズ</t>
    </rPh>
    <rPh sb="148" eb="150">
      <t>コンイン</t>
    </rPh>
    <rPh sb="150" eb="151">
      <t>ゲツ</t>
    </rPh>
    <rPh sb="159" eb="160">
      <t>ゲツ</t>
    </rPh>
    <rPh sb="167" eb="168">
      <t>ゲツ</t>
    </rPh>
    <rPh sb="175" eb="176">
      <t>ゲツ</t>
    </rPh>
    <rPh sb="182" eb="188">
      <t>シボウヒホケンシャ</t>
    </rPh>
    <rPh sb="189" eb="193">
      <t>ヒョウジュンホウシュウ</t>
    </rPh>
    <rPh sb="194" eb="200">
      <t>ヒョウジュンホウシュウゲツガク</t>
    </rPh>
    <rPh sb="201" eb="205">
      <t>ヒョウジュンショウヨ</t>
    </rPh>
    <rPh sb="205" eb="206">
      <t>ガク</t>
    </rPh>
    <rPh sb="207" eb="209">
      <t>ソウガク</t>
    </rPh>
    <rPh sb="211" eb="212">
      <t>カリ</t>
    </rPh>
    <rPh sb="223" eb="224">
      <t>エン</t>
    </rPh>
    <rPh sb="229" eb="234">
      <t>シベツハイグウシャ</t>
    </rPh>
    <rPh sb="248" eb="249">
      <t>エン</t>
    </rPh>
    <rPh sb="258" eb="260">
      <t>ゴウケイ</t>
    </rPh>
    <rPh sb="273" eb="274">
      <t>エン</t>
    </rPh>
    <rPh sb="291" eb="292">
      <t>エン</t>
    </rPh>
    <rPh sb="293" eb="295">
      <t>ソウホウ</t>
    </rPh>
    <rPh sb="296" eb="298">
      <t>モチブン</t>
    </rPh>
    <rPh sb="309" eb="315">
      <t>シボウヒホケンシャ</t>
    </rPh>
    <rPh sb="317" eb="322">
      <t>シベツハイグウシャ</t>
    </rPh>
    <rPh sb="323" eb="324">
      <t>タイ</t>
    </rPh>
    <rPh sb="337" eb="338">
      <t>エン</t>
    </rPh>
    <rPh sb="349" eb="350">
      <t>エン</t>
    </rPh>
    <rPh sb="360" eb="361">
      <t>エン</t>
    </rPh>
    <rPh sb="362" eb="364">
      <t>ブンカツ</t>
    </rPh>
    <rPh sb="366" eb="368">
      <t>ヒツヨウ</t>
    </rPh>
    <rPh sb="374" eb="375">
      <t>シタガ</t>
    </rPh>
    <rPh sb="387" eb="388">
      <t>エン</t>
    </rPh>
    <rPh sb="400" eb="401">
      <t>エン</t>
    </rPh>
    <rPh sb="419" eb="421">
      <t>カイテイ</t>
    </rPh>
    <rPh sb="421" eb="423">
      <t>ワリアイ</t>
    </rPh>
    <rPh sb="441" eb="444">
      <t>サンテイリツ</t>
    </rPh>
    <rPh sb="456" eb="458">
      <t>カンタン</t>
    </rPh>
    <rPh sb="459" eb="460">
      <t>イ</t>
    </rPh>
    <rPh sb="463" eb="469">
      <t>シボウヒホケンシャ</t>
    </rPh>
    <rPh sb="470" eb="474">
      <t>ヒョウジュンホウシュウ</t>
    </rPh>
    <rPh sb="475" eb="477">
      <t>ゲンガク</t>
    </rPh>
    <rPh sb="480" eb="482">
      <t>ワリアイ</t>
    </rPh>
    <rPh sb="504" eb="505">
      <t>カカ</t>
    </rPh>
    <rPh sb="506" eb="507">
      <t>ダイ</t>
    </rPh>
    <rPh sb="508" eb="509">
      <t>ゴウ</t>
    </rPh>
    <rPh sb="509" eb="513">
      <t>ヒホケンシャ</t>
    </rPh>
    <rPh sb="513" eb="515">
      <t>キカン</t>
    </rPh>
    <rPh sb="541" eb="542">
      <t>エン</t>
    </rPh>
    <rPh sb="552" eb="553">
      <t>エン</t>
    </rPh>
    <rPh sb="564" eb="565">
      <t>エン</t>
    </rPh>
    <rPh sb="591" eb="592">
      <t>カカ</t>
    </rPh>
    <rPh sb="593" eb="594">
      <t>ダイ</t>
    </rPh>
    <rPh sb="595" eb="596">
      <t>ゴウ</t>
    </rPh>
    <rPh sb="596" eb="600">
      <t>ヒホケンシャ</t>
    </rPh>
    <rPh sb="600" eb="602">
      <t>キカン</t>
    </rPh>
    <rPh sb="633" eb="634">
      <t>エン</t>
    </rPh>
    <rPh sb="651" eb="654">
      <t>リコンジ</t>
    </rPh>
    <rPh sb="656" eb="658">
      <t>ゴウイ</t>
    </rPh>
    <rPh sb="658" eb="660">
      <t>ブンカツ</t>
    </rPh>
    <rPh sb="665" eb="667">
      <t>シヨウ</t>
    </rPh>
    <rPh sb="671" eb="673">
      <t>アンブン</t>
    </rPh>
    <rPh sb="673" eb="675">
      <t>ワリアイ</t>
    </rPh>
    <rPh sb="704" eb="705">
      <t>エン</t>
    </rPh>
    <rPh sb="720" eb="721">
      <t>ダイ</t>
    </rPh>
    <rPh sb="722" eb="723">
      <t>コウ</t>
    </rPh>
    <rPh sb="727" eb="729">
      <t>キテイ</t>
    </rPh>
    <rPh sb="782" eb="783">
      <t>ブン</t>
    </rPh>
    <rPh sb="784" eb="788">
      <t>ヒョウジュンホウシュウ</t>
    </rPh>
    <rPh sb="797" eb="798">
      <t>シタガ</t>
    </rPh>
    <rPh sb="801" eb="803">
      <t>トウガイ</t>
    </rPh>
    <rPh sb="803" eb="805">
      <t>キカン</t>
    </rPh>
    <rPh sb="924" eb="929">
      <t>シベツハイグウシャ</t>
    </rPh>
    <rPh sb="932" eb="934">
      <t>トクテイ</t>
    </rPh>
    <rPh sb="935" eb="936">
      <t>ダイ</t>
    </rPh>
    <rPh sb="937" eb="938">
      <t>ゴウ</t>
    </rPh>
    <rPh sb="938" eb="942">
      <t>ヒホケンシャ</t>
    </rPh>
    <rPh sb="973" eb="975">
      <t>ソンザイ</t>
    </rPh>
    <rPh sb="984" eb="986">
      <t>バアイ</t>
    </rPh>
    <rPh sb="1019" eb="1025">
      <t>シボウヒホケンシャ</t>
    </rPh>
    <rPh sb="1026" eb="1028">
      <t>ヒョウジュン</t>
    </rPh>
    <rPh sb="1028" eb="1030">
      <t>ホウシュウ</t>
    </rPh>
    <rPh sb="1031" eb="1032">
      <t>ドウ</t>
    </rPh>
    <rPh sb="1039" eb="1041">
      <t>タンジュン</t>
    </rPh>
    <rPh sb="1042" eb="1047">
      <t>シベツハイグウシャ</t>
    </rPh>
    <rPh sb="1048" eb="1049">
      <t>タイ</t>
    </rPh>
    <rPh sb="1051" eb="1053">
      <t>ブンカツ</t>
    </rPh>
    <rPh sb="1066" eb="1068">
      <t>トウガイ</t>
    </rPh>
    <rPh sb="1068" eb="1070">
      <t>キカン</t>
    </rPh>
    <rPh sb="1095" eb="1097">
      <t>イカ</t>
    </rPh>
    <rPh sb="1101" eb="1103">
      <t>ナイヨウ</t>
    </rPh>
    <rPh sb="1104" eb="1106">
      <t>キテイ</t>
    </rPh>
    <rPh sb="1138" eb="1143">
      <t>シベツハイグウシャ</t>
    </rPh>
    <rPh sb="1146" eb="1150">
      <t>ヒホケンシャ</t>
    </rPh>
    <rPh sb="1150" eb="1152">
      <t>キカン</t>
    </rPh>
    <rPh sb="1154" eb="1155">
      <t>イ</t>
    </rPh>
    <rPh sb="1162" eb="1167">
      <t>シベツハイグウシャ</t>
    </rPh>
    <rPh sb="1168" eb="1174">
      <t>ショウガイコウセイネンキン</t>
    </rPh>
    <rPh sb="1175" eb="1178">
      <t>ジュキュウケン</t>
    </rPh>
    <rPh sb="1178" eb="1179">
      <t>シャ</t>
    </rPh>
    <rPh sb="1182" eb="1184">
      <t>バアイ</t>
    </rPh>
    <rPh sb="1187" eb="1189">
      <t>トウガイ</t>
    </rPh>
    <rPh sb="1189" eb="1195">
      <t>ショウガイコウセイネンキン</t>
    </rPh>
    <rPh sb="1196" eb="1197">
      <t>ガク</t>
    </rPh>
    <rPh sb="1198" eb="1200">
      <t>ケイサン</t>
    </rPh>
    <rPh sb="1201" eb="1203">
      <t>キソ</t>
    </rPh>
    <rPh sb="1206" eb="1210">
      <t>ヒホケンシャ</t>
    </rPh>
    <rPh sb="1210" eb="1212">
      <t>キカン</t>
    </rPh>
    <rPh sb="1213" eb="1214">
      <t>カカ</t>
    </rPh>
    <rPh sb="1215" eb="1217">
      <t>ヒョウジュン</t>
    </rPh>
    <rPh sb="1217" eb="1219">
      <t>ホウシュウ</t>
    </rPh>
    <rPh sb="1220" eb="1222">
      <t>カイテイ</t>
    </rPh>
    <rPh sb="1222" eb="1223">
      <t>マタ</t>
    </rPh>
    <rPh sb="1224" eb="1226">
      <t>ケッテイ</t>
    </rPh>
    <rPh sb="1233" eb="1235">
      <t>トウガイ</t>
    </rPh>
    <rPh sb="1235" eb="1237">
      <t>カイテイ</t>
    </rPh>
    <rPh sb="1237" eb="1238">
      <t>マタ</t>
    </rPh>
    <rPh sb="1239" eb="1241">
      <t>ゲンコウ</t>
    </rPh>
    <rPh sb="1241" eb="1245">
      <t>コウセイネンキン</t>
    </rPh>
    <rPh sb="1245" eb="1248">
      <t>ホケンホウ</t>
    </rPh>
    <rPh sb="1248" eb="1249">
      <t>ダイ</t>
    </rPh>
    <rPh sb="1251" eb="1252">
      <t>ジョウ</t>
    </rPh>
    <rPh sb="1252" eb="1253">
      <t>ダイ</t>
    </rPh>
    <rPh sb="1254" eb="1255">
      <t>コウ</t>
    </rPh>
    <rPh sb="1255" eb="1257">
      <t>コウダン</t>
    </rPh>
    <rPh sb="1262" eb="1264">
      <t>ケッテイ</t>
    </rPh>
    <rPh sb="1264" eb="1265">
      <t>ゴ</t>
    </rPh>
    <rPh sb="1271" eb="1273">
      <t>カイテイ</t>
    </rPh>
    <rPh sb="1288" eb="1290">
      <t>トウガイ</t>
    </rPh>
    <rPh sb="1290" eb="1294">
      <t>ジュキュウケンシャ</t>
    </rPh>
    <rPh sb="1304" eb="1306">
      <t>テキヨウ</t>
    </rPh>
    <rPh sb="1307" eb="1308">
      <t>ウバアイシベツハイグウシャヒホケンシャキカンケイサンキソ</t>
    </rPh>
    <phoneticPr fontId="1"/>
  </si>
  <si>
    <r>
      <t>(死別配偶者についての標準報酬の特例)
改正厚生年金保険法第78条の21の2には下記の規定があります。
死亡した被保険者（被保険者であつた者を含む。以下「死亡被保険者」という。）が被保険者であつた間中に配偶者を有していた場合において、当該死亡被保険者の配偶者（以下「死別配偶者」という。）が特定受給権者</t>
    </r>
    <r>
      <rPr>
        <b/>
        <sz val="10.5"/>
        <color rgb="FF0070C0"/>
        <rFont val="游ゴシック"/>
        <family val="3"/>
        <charset val="128"/>
        <scheme val="minor"/>
      </rPr>
      <t>(「60歳に達する前に支給すべき事由が生じた遺族厚生年金」の受給権者のこと)</t>
    </r>
    <r>
      <rPr>
        <b/>
        <sz val="10.5"/>
        <color theme="1"/>
        <rFont val="游ゴシック"/>
        <family val="3"/>
        <charset val="128"/>
        <scheme val="minor"/>
      </rPr>
      <t>であるとき、又は特定受給権者であつたときは、当該死別配偶者は、次の各号に掲げる場合の区分に応じ当該各号に定める日（当該各号のうち2以上に該当する場合においては、いずれか早い日）から、実施機関に対し、</t>
    </r>
    <r>
      <rPr>
        <b/>
        <sz val="10.5"/>
        <color rgb="FFFF0000"/>
        <rFont val="游ゴシック"/>
        <family val="3"/>
        <charset val="128"/>
        <scheme val="minor"/>
      </rPr>
      <t>婚姻等対象期間</t>
    </r>
    <r>
      <rPr>
        <b/>
        <sz val="10.5"/>
        <color theme="1"/>
        <rFont val="游ゴシック"/>
        <family val="3"/>
        <charset val="128"/>
        <scheme val="minor"/>
      </rPr>
      <t>（</t>
    </r>
    <r>
      <rPr>
        <b/>
        <sz val="10.5"/>
        <color rgb="FFFF0000"/>
        <rFont val="游ゴシック"/>
        <family val="3"/>
        <charset val="128"/>
        <scheme val="minor"/>
      </rPr>
      <t>当該死亡被保険者と当該死別配偶者との婚姻期間</t>
    </r>
    <r>
      <rPr>
        <b/>
        <sz val="10.5"/>
        <color theme="1"/>
        <rFont val="游ゴシック"/>
        <family val="3"/>
        <charset val="128"/>
        <scheme val="minor"/>
      </rPr>
      <t>その他の厚生労働省令で定める期間であつた期間をいう。以下同じ。）の標準報酬月額（</t>
    </r>
    <r>
      <rPr>
        <b/>
        <u/>
        <sz val="10.5"/>
        <rFont val="游ゴシック"/>
        <family val="3"/>
        <charset val="128"/>
        <scheme val="minor"/>
      </rPr>
      <t>第26条第1項の規定により同項に規定する従前標準報酬月額</t>
    </r>
    <r>
      <rPr>
        <b/>
        <u/>
        <sz val="10.5"/>
        <color rgb="FFFF0000"/>
        <rFont val="游ゴシック"/>
        <family val="3"/>
        <charset val="128"/>
        <scheme val="minor"/>
      </rPr>
      <t>※8</t>
    </r>
    <r>
      <rPr>
        <b/>
        <sz val="10.5"/>
        <color theme="1"/>
        <rFont val="游ゴシック"/>
        <family val="3"/>
        <charset val="128"/>
        <scheme val="minor"/>
      </rPr>
      <t>が当該月の標準報酬月額とみなされた月にあつては、当該従前標準報酬月額とし、標準報酬月額を有しない月にあつては、零とする。以下この条において同じ。）及び標準賞与額（標準賞与額を有しない月にあつては、零とする。以下この条において同じ。）の</t>
    </r>
    <r>
      <rPr>
        <b/>
        <u/>
        <sz val="10.5"/>
        <color theme="1"/>
        <rFont val="游ゴシック"/>
        <family val="3"/>
        <charset val="128"/>
        <scheme val="minor"/>
      </rPr>
      <t>改定</t>
    </r>
    <r>
      <rPr>
        <b/>
        <u/>
        <sz val="10.5"/>
        <color rgb="FFFF0000"/>
        <rFont val="游ゴシック"/>
        <family val="3"/>
        <charset val="128"/>
        <scheme val="minor"/>
      </rPr>
      <t>※9</t>
    </r>
    <r>
      <rPr>
        <b/>
        <sz val="10.5"/>
        <color theme="1"/>
        <rFont val="游ゴシック"/>
        <family val="3"/>
        <charset val="128"/>
        <scheme val="minor"/>
      </rPr>
      <t>又は</t>
    </r>
    <r>
      <rPr>
        <b/>
        <u/>
        <sz val="10.5"/>
        <color theme="1"/>
        <rFont val="游ゴシック"/>
        <family val="3"/>
        <charset val="128"/>
        <scheme val="minor"/>
      </rPr>
      <t>決定</t>
    </r>
    <r>
      <rPr>
        <b/>
        <u/>
        <sz val="10.5"/>
        <color rgb="FFFF0000"/>
        <rFont val="游ゴシック"/>
        <family val="3"/>
        <charset val="128"/>
        <scheme val="minor"/>
      </rPr>
      <t>※10</t>
    </r>
    <r>
      <rPr>
        <b/>
        <sz val="10.5"/>
        <color theme="1"/>
        <rFont val="游ゴシック"/>
        <family val="3"/>
        <charset val="128"/>
        <scheme val="minor"/>
      </rPr>
      <t>を</t>
    </r>
    <r>
      <rPr>
        <b/>
        <sz val="10.5"/>
        <color theme="9"/>
        <rFont val="游ゴシック"/>
        <family val="3"/>
        <charset val="128"/>
        <scheme val="minor"/>
      </rPr>
      <t>請求することができる</t>
    </r>
    <r>
      <rPr>
        <b/>
        <sz val="10.5"/>
        <color theme="1"/>
        <rFont val="游ゴシック"/>
        <family val="3"/>
        <charset val="128"/>
        <scheme val="minor"/>
      </rPr>
      <t>。ただし、</t>
    </r>
    <r>
      <rPr>
        <b/>
        <u/>
        <sz val="10.5"/>
        <color theme="1"/>
        <rFont val="游ゴシック"/>
        <family val="3"/>
        <charset val="128"/>
        <scheme val="minor"/>
      </rPr>
      <t>当該各号に定める日から</t>
    </r>
    <r>
      <rPr>
        <b/>
        <u/>
        <sz val="10.5"/>
        <color rgb="FFFF0000"/>
        <rFont val="游ゴシック"/>
        <family val="3"/>
        <charset val="128"/>
        <scheme val="minor"/>
      </rPr>
      <t>5年※11</t>
    </r>
    <r>
      <rPr>
        <b/>
        <u/>
        <sz val="10.5"/>
        <color theme="1"/>
        <rFont val="游ゴシック"/>
        <family val="3"/>
        <charset val="128"/>
        <scheme val="minor"/>
      </rPr>
      <t>を経過したときその他の厚生労働省令で定める場合に該当するときは、この限りでない</t>
    </r>
    <r>
      <rPr>
        <b/>
        <sz val="10.5"/>
        <color theme="1"/>
        <rFont val="游ゴシック"/>
        <family val="3"/>
        <charset val="128"/>
        <scheme val="minor"/>
      </rPr>
      <t>。
一　遺族基礎年金の受給権を有する期間がない場合（</t>
    </r>
    <r>
      <rPr>
        <b/>
        <u/>
        <sz val="10.5"/>
        <color theme="1"/>
        <rFont val="游ゴシック"/>
        <family val="3"/>
        <charset val="128"/>
        <scheme val="minor"/>
      </rPr>
      <t>遺族基礎年金の受給権を有する子と生計を同じくする場合</t>
    </r>
    <r>
      <rPr>
        <b/>
        <sz val="10.5"/>
        <color theme="1"/>
        <rFont val="游ゴシック"/>
        <family val="3"/>
        <charset val="128"/>
        <scheme val="minor"/>
      </rPr>
      <t>又は</t>
    </r>
    <r>
      <rPr>
        <b/>
        <u/>
        <sz val="10.5"/>
        <color theme="1"/>
        <rFont val="游ゴシック"/>
        <family val="3"/>
        <charset val="128"/>
        <scheme val="minor"/>
      </rPr>
      <t>次号に掲げる場合</t>
    </r>
    <r>
      <rPr>
        <b/>
        <sz val="10.5"/>
        <color theme="1"/>
        <rFont val="游ゴシック"/>
        <family val="3"/>
        <charset val="128"/>
        <scheme val="minor"/>
      </rPr>
      <t>を</t>
    </r>
    <r>
      <rPr>
        <b/>
        <u/>
        <sz val="10.5"/>
        <color theme="1"/>
        <rFont val="游ゴシック"/>
        <family val="3"/>
        <charset val="128"/>
        <scheme val="minor"/>
      </rPr>
      <t>除く</t>
    </r>
    <r>
      <rPr>
        <b/>
        <sz val="10.5"/>
        <color theme="1"/>
        <rFont val="游ゴシック"/>
        <family val="3"/>
        <charset val="128"/>
        <scheme val="minor"/>
      </rPr>
      <t>。）　60歳に達する前に支給すべき事由が生じた遺族厚生年金の受給権を取得した日から起算して5年を経過した日
二　遺族基礎年金の受給権を有する期間がなく、かつ、遺族基礎年金の受給権を有する子と生計を同じくしていた場合　当該子（当該子が2人以上あるときは、その全ての子。以下この号において同じ。）が</t>
    </r>
    <r>
      <rPr>
        <b/>
        <u/>
        <sz val="10.5"/>
        <color theme="1"/>
        <rFont val="游ゴシック"/>
        <family val="3"/>
        <charset val="128"/>
        <scheme val="minor"/>
      </rPr>
      <t>直系血族若しくは直系姻族（特定受給権者である直系姻族を除く。）の養子となつた日</t>
    </r>
    <r>
      <rPr>
        <b/>
        <sz val="10.5"/>
        <color theme="1"/>
        <rFont val="游ゴシック"/>
        <family val="3"/>
        <charset val="128"/>
        <scheme val="minor"/>
      </rPr>
      <t>、</t>
    </r>
    <r>
      <rPr>
        <b/>
        <u/>
        <sz val="10.5"/>
        <color theme="1"/>
        <rFont val="游ゴシック"/>
        <family val="3"/>
        <charset val="128"/>
        <scheme val="minor"/>
      </rPr>
      <t>特定受給権者と生計を同じくしなくなつた日</t>
    </r>
    <r>
      <rPr>
        <b/>
        <sz val="10.5"/>
        <color theme="1"/>
        <rFont val="游ゴシック"/>
        <family val="3"/>
        <charset val="128"/>
        <scheme val="minor"/>
      </rPr>
      <t>又は</t>
    </r>
    <r>
      <rPr>
        <b/>
        <u/>
        <sz val="10.5"/>
        <color theme="1"/>
        <rFont val="游ゴシック"/>
        <family val="3"/>
        <charset val="128"/>
        <scheme val="minor"/>
      </rPr>
      <t>当該子の有する遺族基礎年金の受給権が消滅した日</t>
    </r>
    <r>
      <rPr>
        <b/>
        <sz val="10.5"/>
        <color theme="1"/>
        <rFont val="游ゴシック"/>
        <family val="3"/>
        <charset val="128"/>
        <scheme val="minor"/>
      </rPr>
      <t xml:space="preserve">から起算して5年を経過した日
</t>
    </r>
    <r>
      <rPr>
        <b/>
        <sz val="10.5"/>
        <color rgb="FFFF0000"/>
        <rFont val="游ゴシック"/>
        <family val="3"/>
        <charset val="128"/>
        <scheme val="minor"/>
      </rPr>
      <t>三</t>
    </r>
    <r>
      <rPr>
        <b/>
        <sz val="10.5"/>
        <color theme="1"/>
        <rFont val="游ゴシック"/>
        <family val="3"/>
        <charset val="128"/>
        <scheme val="minor"/>
      </rPr>
      <t>　</t>
    </r>
    <r>
      <rPr>
        <b/>
        <u/>
        <sz val="10.5"/>
        <color theme="1"/>
        <rFont val="游ゴシック"/>
        <family val="3"/>
        <charset val="128"/>
        <scheme val="minor"/>
      </rPr>
      <t>遺族基礎年金の受給権を有する期間があり、かつ、60歳に達する日前に当該遺族基礎年金の受給権が消滅した場合</t>
    </r>
    <r>
      <rPr>
        <b/>
        <sz val="10.5"/>
        <color theme="1"/>
        <rFont val="游ゴシック"/>
        <family val="3"/>
        <charset val="128"/>
        <scheme val="minor"/>
      </rPr>
      <t>　</t>
    </r>
    <r>
      <rPr>
        <b/>
        <u/>
        <sz val="10.5"/>
        <color theme="1"/>
        <rFont val="游ゴシック"/>
        <family val="3"/>
        <charset val="128"/>
        <scheme val="minor"/>
      </rPr>
      <t>当該遺族基礎年金の受給権が消滅した日から起算して5年を経過した日</t>
    </r>
    <r>
      <rPr>
        <b/>
        <sz val="10.5"/>
        <color rgb="FF0070C0"/>
        <rFont val="游ゴシック"/>
        <family val="3"/>
        <charset val="128"/>
        <scheme val="minor"/>
      </rPr>
      <t>(上記事例に該当)</t>
    </r>
    <r>
      <rPr>
        <b/>
        <sz val="10.5"/>
        <color theme="1"/>
        <rFont val="游ゴシック"/>
        <family val="3"/>
        <charset val="128"/>
        <scheme val="minor"/>
      </rPr>
      <t xml:space="preserve">
四　</t>
    </r>
    <r>
      <rPr>
        <b/>
        <u/>
        <sz val="10.5"/>
        <color theme="1"/>
        <rFont val="游ゴシック"/>
        <family val="3"/>
        <charset val="128"/>
        <scheme val="minor"/>
      </rPr>
      <t>第63条第1項第2号</t>
    </r>
    <r>
      <rPr>
        <b/>
        <u/>
        <sz val="10.5"/>
        <color rgb="FF0070C0"/>
        <rFont val="游ゴシック"/>
        <family val="3"/>
        <charset val="128"/>
        <scheme val="minor"/>
      </rPr>
      <t>(婚姻したとき)</t>
    </r>
    <r>
      <rPr>
        <b/>
        <u/>
        <sz val="10.5"/>
        <color theme="1"/>
        <rFont val="游ゴシック"/>
        <family val="3"/>
        <charset val="128"/>
        <scheme val="minor"/>
      </rPr>
      <t>若しくは第3号</t>
    </r>
    <r>
      <rPr>
        <b/>
        <u/>
        <sz val="10.5"/>
        <color rgb="FF0070C0"/>
        <rFont val="游ゴシック"/>
        <family val="3"/>
        <charset val="128"/>
        <scheme val="minor"/>
      </rPr>
      <t>(直系血族及び直系姻族以外の者の養子となったとき)</t>
    </r>
    <r>
      <rPr>
        <b/>
        <u/>
        <sz val="10.5"/>
        <color theme="1"/>
        <rFont val="游ゴシック"/>
        <family val="3"/>
        <charset val="128"/>
        <scheme val="minor"/>
      </rPr>
      <t>又は第2項第2号</t>
    </r>
    <r>
      <rPr>
        <b/>
        <u/>
        <sz val="10.5"/>
        <color rgb="FF0070C0"/>
        <rFont val="游ゴシック"/>
        <family val="3"/>
        <charset val="128"/>
        <scheme val="minor"/>
      </rPr>
      <t>(老齢厚生年金の受給権を取得したとき)</t>
    </r>
    <r>
      <rPr>
        <b/>
        <u/>
        <sz val="10.5"/>
        <color theme="1"/>
        <rFont val="游ゴシック"/>
        <family val="3"/>
        <charset val="128"/>
        <scheme val="minor"/>
      </rPr>
      <t>若しくは第3号</t>
    </r>
    <r>
      <rPr>
        <b/>
        <u/>
        <sz val="10.5"/>
        <color rgb="FF0070C0"/>
        <rFont val="游ゴシック"/>
        <family val="3"/>
        <charset val="128"/>
        <scheme val="minor"/>
      </rPr>
      <t>(65歳に達したとき)</t>
    </r>
    <r>
      <rPr>
        <b/>
        <u/>
        <sz val="10.5"/>
        <color theme="1"/>
        <rFont val="游ゴシック"/>
        <family val="3"/>
        <charset val="128"/>
        <scheme val="minor"/>
      </rPr>
      <t>の規定</t>
    </r>
    <r>
      <rPr>
        <b/>
        <u/>
        <sz val="10.5"/>
        <color rgb="FFFF0000"/>
        <rFont val="游ゴシック"/>
        <family val="3"/>
        <charset val="128"/>
        <scheme val="minor"/>
      </rPr>
      <t>※12</t>
    </r>
    <r>
      <rPr>
        <b/>
        <sz val="10.5"/>
        <color theme="1"/>
        <rFont val="游ゴシック"/>
        <family val="3"/>
        <charset val="128"/>
        <scheme val="minor"/>
      </rPr>
      <t>により60歳に達する前に支給すべき事由が生じた遺族厚生年金の受給権が消滅した場合　当該遺族厚生年金の受給権が消滅した日
２　遺族厚生年金及び遺族基礎年金の受給権が60歳に達する日前に同時に消滅したときは、これらの受給権を有していた死別配偶者は、これらの受給権が消滅した日から、実施機関に対し、婚姻等対象期間の標準報酬月額及び標準賞与額の改定又は決定を</t>
    </r>
    <r>
      <rPr>
        <b/>
        <sz val="10.5"/>
        <color theme="9"/>
        <rFont val="游ゴシック"/>
        <family val="3"/>
        <charset val="128"/>
        <scheme val="minor"/>
      </rPr>
      <t>請求することができる</t>
    </r>
    <r>
      <rPr>
        <b/>
        <sz val="10.5"/>
        <color theme="1"/>
        <rFont val="游ゴシック"/>
        <family val="3"/>
        <charset val="128"/>
        <scheme val="minor"/>
      </rPr>
      <t>。ただし、</t>
    </r>
    <r>
      <rPr>
        <b/>
        <u/>
        <sz val="10.5"/>
        <color theme="1"/>
        <rFont val="游ゴシック"/>
        <family val="3"/>
        <charset val="128"/>
        <scheme val="minor"/>
      </rPr>
      <t>これらの受給権が消滅した日から</t>
    </r>
    <r>
      <rPr>
        <b/>
        <u/>
        <sz val="10.5"/>
        <color rgb="FFFF0000"/>
        <rFont val="游ゴシック"/>
        <family val="3"/>
        <charset val="128"/>
        <scheme val="minor"/>
      </rPr>
      <t>5年※11</t>
    </r>
    <r>
      <rPr>
        <b/>
        <u/>
        <sz val="10.5"/>
        <color theme="1"/>
        <rFont val="游ゴシック"/>
        <family val="3"/>
        <charset val="128"/>
        <scheme val="minor"/>
      </rPr>
      <t>を経過したときその他の厚生労働省令で定める場合に該当するときは、この限りでない</t>
    </r>
    <r>
      <rPr>
        <b/>
        <sz val="10.5"/>
        <color theme="1"/>
        <rFont val="游ゴシック"/>
        <family val="3"/>
        <charset val="128"/>
        <scheme val="minor"/>
      </rPr>
      <t xml:space="preserve">。
</t>
    </r>
    <r>
      <rPr>
        <b/>
        <sz val="10.5"/>
        <color rgb="FFFF0000"/>
        <rFont val="游ゴシック"/>
        <family val="3"/>
        <charset val="128"/>
        <scheme val="minor"/>
      </rPr>
      <t>３</t>
    </r>
    <r>
      <rPr>
        <b/>
        <sz val="10.5"/>
        <color theme="1"/>
        <rFont val="游ゴシック"/>
        <family val="3"/>
        <charset val="128"/>
        <scheme val="minor"/>
      </rPr>
      <t>　実施機関は、</t>
    </r>
    <r>
      <rPr>
        <b/>
        <sz val="10.5"/>
        <color theme="9"/>
        <rFont val="游ゴシック"/>
        <family val="3"/>
        <charset val="128"/>
        <scheme val="minor"/>
      </rPr>
      <t>第1項又は前項の規定による請求があつた場合</t>
    </r>
    <r>
      <rPr>
        <b/>
        <sz val="10.5"/>
        <color theme="1"/>
        <rFont val="游ゴシック"/>
        <family val="3"/>
        <charset val="128"/>
        <scheme val="minor"/>
      </rPr>
      <t>には、婚姻等対象期間のうち、</t>
    </r>
    <r>
      <rPr>
        <b/>
        <u/>
        <sz val="10.5"/>
        <color theme="9"/>
        <rFont val="游ゴシック"/>
        <family val="3"/>
        <charset val="128"/>
        <scheme val="minor"/>
      </rPr>
      <t>死別配偶者が国民年金法第7条第1項第3号</t>
    </r>
    <r>
      <rPr>
        <b/>
        <u/>
        <sz val="10.5"/>
        <color rgb="FFFF0000"/>
        <rFont val="游ゴシック"/>
        <family val="3"/>
        <charset val="128"/>
        <scheme val="minor"/>
      </rPr>
      <t>※12</t>
    </r>
    <r>
      <rPr>
        <b/>
        <u/>
        <sz val="10.5"/>
        <color theme="9"/>
        <rFont val="游ゴシック"/>
        <family val="3"/>
        <charset val="128"/>
        <scheme val="minor"/>
      </rPr>
      <t>に規定する第3号被保険者であつた期間（第5項において</t>
    </r>
    <r>
      <rPr>
        <b/>
        <u/>
        <sz val="10.5"/>
        <color rgb="FFFF0000"/>
        <rFont val="游ゴシック"/>
        <family val="3"/>
        <charset val="128"/>
        <scheme val="minor"/>
      </rPr>
      <t>「特定第3号被保険者期間</t>
    </r>
    <r>
      <rPr>
        <b/>
        <u/>
        <sz val="10.5"/>
        <color rgb="FF0070C0"/>
        <rFont val="游ゴシック"/>
        <family val="3"/>
        <charset val="128"/>
        <scheme val="minor"/>
      </rPr>
      <t>(上記事例でご参照下さい)</t>
    </r>
    <r>
      <rPr>
        <b/>
        <u/>
        <sz val="10.5"/>
        <color rgb="FFFF0000"/>
        <rFont val="游ゴシック"/>
        <family val="3"/>
        <charset val="128"/>
        <scheme val="minor"/>
      </rPr>
      <t>」</t>
    </r>
    <r>
      <rPr>
        <b/>
        <u/>
        <sz val="10.5"/>
        <color theme="1"/>
        <rFont val="游ゴシック"/>
        <family val="3"/>
        <charset val="128"/>
        <scheme val="minor"/>
      </rPr>
      <t>という。）</t>
    </r>
    <r>
      <rPr>
        <b/>
        <u/>
        <sz val="10.5"/>
        <color theme="9"/>
        <rFont val="游ゴシック"/>
        <family val="3"/>
        <charset val="128"/>
        <scheme val="minor"/>
      </rPr>
      <t>以外の期間の各月ごとにおいて</t>
    </r>
    <r>
      <rPr>
        <b/>
        <sz val="10.5"/>
        <color theme="1"/>
        <rFont val="游ゴシック"/>
        <family val="3"/>
        <charset val="128"/>
        <scheme val="minor"/>
      </rPr>
      <t>、当該死別配偶者の標準報酬月額及び標準賞与額について、それぞれ次の各号に定める額に</t>
    </r>
    <r>
      <rPr>
        <b/>
        <sz val="10.5"/>
        <color theme="9"/>
        <rFont val="游ゴシック"/>
        <family val="3"/>
        <charset val="128"/>
        <scheme val="minor"/>
      </rPr>
      <t>改定し、又は決定することができる</t>
    </r>
    <r>
      <rPr>
        <b/>
        <sz val="10.5"/>
        <color theme="1"/>
        <rFont val="游ゴシック"/>
        <family val="3"/>
        <charset val="128"/>
        <scheme val="minor"/>
      </rPr>
      <t>。
一　標準報酬月額　当該死別配偶者の標準報酬月額に、死亡被保険者の標準報酬月額に</t>
    </r>
    <r>
      <rPr>
        <b/>
        <u/>
        <sz val="10.5"/>
        <color rgb="FFFF0000"/>
        <rFont val="游ゴシック"/>
        <family val="3"/>
        <charset val="128"/>
        <scheme val="minor"/>
      </rPr>
      <t>算定率</t>
    </r>
    <r>
      <rPr>
        <b/>
        <u/>
        <sz val="10.5"/>
        <color theme="1"/>
        <rFont val="游ゴシック"/>
        <family val="3"/>
        <charset val="128"/>
        <scheme val="minor"/>
      </rPr>
      <t>（改定又は決定後の死別配偶者の婚姻等対象期間標準報酬総額が、死亡被保険者及び死別配偶者の婚姻等対象期間標準報酬総額の合計額の</t>
    </r>
    <r>
      <rPr>
        <b/>
        <u/>
        <sz val="10.5"/>
        <color theme="9"/>
        <rFont val="游ゴシック"/>
        <family val="3"/>
        <charset val="128"/>
        <scheme val="minor"/>
      </rPr>
      <t>2分の1になるよう</t>
    </r>
    <r>
      <rPr>
        <b/>
        <u/>
        <sz val="10.5"/>
        <color theme="1"/>
        <rFont val="游ゴシック"/>
        <family val="3"/>
        <charset val="128"/>
        <scheme val="minor"/>
      </rPr>
      <t>厚生労働省令で定めるところにより算定した率</t>
    </r>
    <r>
      <rPr>
        <b/>
        <u/>
        <sz val="10.5"/>
        <color rgb="FFFF0000"/>
        <rFont val="游ゴシック"/>
        <family val="3"/>
        <charset val="128"/>
        <scheme val="minor"/>
      </rPr>
      <t>※13</t>
    </r>
    <r>
      <rPr>
        <b/>
        <sz val="10.5"/>
        <color theme="1"/>
        <rFont val="游ゴシック"/>
        <family val="3"/>
        <charset val="128"/>
        <scheme val="minor"/>
      </rPr>
      <t>をいう。次号において同じ。）を乗じて得た額を加えて得た額
二　標準賞与額　当該死別配偶者の標準賞与額に、死亡被保険者の標準賞与額に</t>
    </r>
    <r>
      <rPr>
        <b/>
        <u/>
        <sz val="10.5"/>
        <color rgb="FFFF0000"/>
        <rFont val="游ゴシック"/>
        <family val="3"/>
        <charset val="128"/>
        <scheme val="minor"/>
      </rPr>
      <t>算定率</t>
    </r>
    <r>
      <rPr>
        <b/>
        <sz val="10.5"/>
        <color theme="1"/>
        <rFont val="游ゴシック"/>
        <family val="3"/>
        <charset val="128"/>
        <scheme val="minor"/>
      </rPr>
      <t xml:space="preserve">を乗じて得た額を加えて得た額
４　死別配偶者の婚姻等対象期間標準報酬総額が、死亡被保険者の婚姻等対象期間標準報酬総額以上である場合にあつては、前項の規定にかかわらず、改定又は決定前の標準報酬月額及び標準賞与額を、同項の規定により改定され、又は決定された標準報酬月額及び標準賞与額とする。
</t>
    </r>
    <r>
      <rPr>
        <b/>
        <sz val="10.5"/>
        <color rgb="FFFF0000"/>
        <rFont val="游ゴシック"/>
        <family val="3"/>
        <charset val="128"/>
        <scheme val="minor"/>
      </rPr>
      <t>５</t>
    </r>
    <r>
      <rPr>
        <b/>
        <sz val="10.5"/>
        <color theme="1"/>
        <rFont val="游ゴシック"/>
        <family val="3"/>
        <charset val="128"/>
        <scheme val="minor"/>
      </rPr>
      <t>　実施機関は、</t>
    </r>
    <r>
      <rPr>
        <b/>
        <u/>
        <sz val="10.5"/>
        <rFont val="游ゴシック"/>
        <family val="3"/>
        <charset val="128"/>
        <scheme val="minor"/>
      </rPr>
      <t>第1項又は第2項の規定による</t>
    </r>
    <r>
      <rPr>
        <b/>
        <u/>
        <sz val="10.5"/>
        <color theme="9"/>
        <rFont val="游ゴシック"/>
        <family val="3"/>
        <charset val="128"/>
        <scheme val="minor"/>
      </rPr>
      <t>請求があつた場合</t>
    </r>
    <r>
      <rPr>
        <b/>
        <u/>
        <sz val="10.5"/>
        <rFont val="游ゴシック"/>
        <family val="3"/>
        <charset val="128"/>
        <scheme val="minor"/>
      </rPr>
      <t>には、</t>
    </r>
    <r>
      <rPr>
        <b/>
        <u/>
        <sz val="10.5"/>
        <color theme="9"/>
        <rFont val="游ゴシック"/>
        <family val="3"/>
        <charset val="128"/>
        <scheme val="minor"/>
      </rPr>
      <t>死別配偶者の</t>
    </r>
    <r>
      <rPr>
        <b/>
        <u/>
        <sz val="10.5"/>
        <color rgb="FFFF0000"/>
        <rFont val="游ゴシック"/>
        <family val="3"/>
        <charset val="128"/>
        <scheme val="minor"/>
      </rPr>
      <t>特定第3号被保険者期間</t>
    </r>
    <r>
      <rPr>
        <b/>
        <u/>
        <sz val="10.5"/>
        <color theme="9"/>
        <rFont val="游ゴシック"/>
        <family val="3"/>
        <charset val="128"/>
        <scheme val="minor"/>
      </rPr>
      <t>の各月ごとにおいて</t>
    </r>
    <r>
      <rPr>
        <b/>
        <u/>
        <sz val="10.5"/>
        <rFont val="游ゴシック"/>
        <family val="3"/>
        <charset val="128"/>
        <scheme val="minor"/>
      </rPr>
      <t>、当該死別配偶者の標準報酬月額及び標準賞与額として、死亡被保険者の標準報酬月額及び標準賞与額に</t>
    </r>
    <r>
      <rPr>
        <b/>
        <u/>
        <sz val="10.5"/>
        <color theme="9"/>
        <rFont val="游ゴシック"/>
        <family val="3"/>
        <charset val="128"/>
        <scheme val="minor"/>
      </rPr>
      <t>2分の1を乗じて</t>
    </r>
    <r>
      <rPr>
        <b/>
        <u/>
        <sz val="10.5"/>
        <rFont val="游ゴシック"/>
        <family val="3"/>
        <charset val="128"/>
        <scheme val="minor"/>
      </rPr>
      <t>得た額に</t>
    </r>
    <r>
      <rPr>
        <b/>
        <u/>
        <sz val="10.5"/>
        <color theme="9"/>
        <rFont val="游ゴシック"/>
        <family val="3"/>
        <charset val="128"/>
        <scheme val="minor"/>
      </rPr>
      <t>決定することができる</t>
    </r>
    <r>
      <rPr>
        <b/>
        <sz val="10.5"/>
        <color theme="1"/>
        <rFont val="游ゴシック"/>
        <family val="3"/>
        <charset val="128"/>
        <scheme val="minor"/>
      </rPr>
      <t xml:space="preserve">。
</t>
    </r>
    <r>
      <rPr>
        <b/>
        <sz val="10.5"/>
        <color rgb="FFFF0000"/>
        <rFont val="游ゴシック"/>
        <family val="3"/>
        <charset val="128"/>
        <scheme val="minor"/>
      </rPr>
      <t>６</t>
    </r>
    <r>
      <rPr>
        <b/>
        <sz val="10.5"/>
        <color theme="1"/>
        <rFont val="游ゴシック"/>
        <family val="3"/>
        <charset val="128"/>
        <scheme val="minor"/>
      </rPr>
      <t>　</t>
    </r>
    <r>
      <rPr>
        <b/>
        <sz val="10.5"/>
        <color rgb="FFFF0000"/>
        <rFont val="游ゴシック"/>
        <family val="3"/>
        <charset val="128"/>
        <scheme val="minor"/>
      </rPr>
      <t>第3項</t>
    </r>
    <r>
      <rPr>
        <b/>
        <sz val="10.5"/>
        <color theme="1"/>
        <rFont val="游ゴシック"/>
        <family val="3"/>
        <charset val="128"/>
        <scheme val="minor"/>
      </rPr>
      <t>及び</t>
    </r>
    <r>
      <rPr>
        <b/>
        <sz val="10.5"/>
        <color rgb="FFFF0000"/>
        <rFont val="游ゴシック"/>
        <family val="3"/>
        <charset val="128"/>
        <scheme val="minor"/>
      </rPr>
      <t>前項</t>
    </r>
    <r>
      <rPr>
        <b/>
        <sz val="10.5"/>
        <color theme="1"/>
        <rFont val="游ゴシック"/>
        <family val="3"/>
        <charset val="128"/>
        <scheme val="minor"/>
      </rPr>
      <t>の場合において、</t>
    </r>
    <r>
      <rPr>
        <b/>
        <u/>
        <sz val="10.5"/>
        <rFont val="游ゴシック"/>
        <family val="3"/>
        <charset val="128"/>
        <scheme val="minor"/>
      </rPr>
      <t>婚姻等対象期間のうち死亡被保険者の被保険者期間であつて死別配偶者の被保険者期間でない期間</t>
    </r>
    <r>
      <rPr>
        <b/>
        <sz val="10.5"/>
        <color theme="1"/>
        <rFont val="游ゴシック"/>
        <family val="3"/>
        <charset val="128"/>
        <scheme val="minor"/>
      </rPr>
      <t>については、</t>
    </r>
    <r>
      <rPr>
        <b/>
        <u/>
        <sz val="10.5"/>
        <color theme="1"/>
        <rFont val="游ゴシック"/>
        <family val="3"/>
        <charset val="128"/>
        <scheme val="minor"/>
      </rPr>
      <t>当該死別配偶者の被保険者期間であつたものとみなす</t>
    </r>
    <r>
      <rPr>
        <b/>
        <u/>
        <sz val="10.5"/>
        <color rgb="FF0070C0"/>
        <rFont val="游ゴシック"/>
        <family val="3"/>
        <charset val="128"/>
        <scheme val="minor"/>
      </rPr>
      <t>(「死別配偶者みなし被保険者期間」と言います)</t>
    </r>
    <r>
      <rPr>
        <b/>
        <sz val="10.5"/>
        <color theme="1"/>
        <rFont val="游ゴシック"/>
        <family val="3"/>
        <charset val="128"/>
        <scheme val="minor"/>
      </rPr>
      <t>。
７　第3項及び第5項の規定により改定され、又は決定された死別配偶者の標準報酬は、第1項又は第2項の規定による請求のあつた日から将来に向かつてのみその効力を有する。
８　第3項第1号及び第4項において</t>
    </r>
    <r>
      <rPr>
        <b/>
        <sz val="10.5"/>
        <color rgb="FFFF0000"/>
        <rFont val="游ゴシック"/>
        <family val="3"/>
        <charset val="128"/>
        <scheme val="minor"/>
      </rPr>
      <t>「婚姻等対象期間標準報酬総額」</t>
    </r>
    <r>
      <rPr>
        <b/>
        <sz val="10.5"/>
        <color theme="1"/>
        <rFont val="游ゴシック"/>
        <family val="3"/>
        <charset val="128"/>
        <scheme val="minor"/>
      </rPr>
      <t>とは、死亡被保険者又は死別配偶者ごとに、婚姻等対象期間に係る被保険者期間の各月の標準報酬月額及び標準賞与額に、死亡被保険者又は死別配偶者を受給権者とみなして</t>
    </r>
    <r>
      <rPr>
        <b/>
        <u/>
        <sz val="10.5"/>
        <rFont val="游ゴシック"/>
        <family val="3"/>
        <charset val="128"/>
        <scheme val="minor"/>
      </rPr>
      <t>婚姻等対象期間の末日において適用される</t>
    </r>
    <r>
      <rPr>
        <b/>
        <u/>
        <sz val="10.5"/>
        <color rgb="FFFF0000"/>
        <rFont val="游ゴシック"/>
        <family val="3"/>
        <charset val="128"/>
        <scheme val="minor"/>
      </rPr>
      <t>再評価率※14</t>
    </r>
    <r>
      <rPr>
        <b/>
        <sz val="10.5"/>
        <color theme="1"/>
        <rFont val="游ゴシック"/>
        <family val="3"/>
        <charset val="128"/>
        <scheme val="minor"/>
      </rPr>
      <t>を乗じて得た額の総額をいう。</t>
    </r>
    <rPh sb="40" eb="42">
      <t>カキ</t>
    </rPh>
    <rPh sb="43" eb="45">
      <t>キテイ</t>
    </rPh>
    <rPh sb="190" eb="194">
      <t>ジュキュウケンシャ</t>
    </rPh>
    <rPh sb="1018" eb="1020">
      <t>コンイン</t>
    </rPh>
    <rPh sb="1134" eb="1136">
      <t>ジレイ</t>
    </rPh>
    <rPh sb="1137" eb="1139">
      <t>ガイトウ</t>
    </rPh>
    <rPh sb="1157" eb="1158">
      <t>ヒ</t>
    </rPh>
    <rPh sb="1464" eb="1466">
      <t>ジョウキ</t>
    </rPh>
    <rPh sb="1466" eb="1468">
      <t>ジレイ</t>
    </rPh>
    <rPh sb="1470" eb="1472">
      <t>サンショウ</t>
    </rPh>
    <rPh sb="1472" eb="1473">
      <t>クダ</t>
    </rPh>
    <rPh sb="2127" eb="2132">
      <t>シベツハイグウシャ</t>
    </rPh>
    <rPh sb="2135" eb="2141">
      <t>ヒホケンシャキカン</t>
    </rPh>
    <rPh sb="2143" eb="2144">
      <t>イ</t>
    </rPh>
    <phoneticPr fontId="1"/>
  </si>
  <si>
    <t>民法における離婚時の財産分与請求権の除斥期間が現行の2年から5年に改正されることに伴い、離婚時の年金分割の請求期限についても同様に改正(改正厚生年金保険法第78条の2)されることになっています(施行日は令和8年4月1日になると思われます)。従って、当該請求期限もそれに合わせて5年と規定されています(施行予定日は令和10年4月1日)。</t>
    <rPh sb="0" eb="2">
      <t>ミンポウ</t>
    </rPh>
    <rPh sb="6" eb="9">
      <t>リコンジ</t>
    </rPh>
    <rPh sb="10" eb="14">
      <t>ザイサンブンヨ</t>
    </rPh>
    <rPh sb="14" eb="16">
      <t>セイキュウ</t>
    </rPh>
    <rPh sb="16" eb="17">
      <t>ケン</t>
    </rPh>
    <rPh sb="18" eb="20">
      <t>ジョセキ</t>
    </rPh>
    <rPh sb="20" eb="22">
      <t>キカン</t>
    </rPh>
    <rPh sb="23" eb="25">
      <t>ゲンコウ</t>
    </rPh>
    <rPh sb="27" eb="28">
      <t>ネン</t>
    </rPh>
    <rPh sb="31" eb="32">
      <t>ネン</t>
    </rPh>
    <rPh sb="33" eb="35">
      <t>カイセイ</t>
    </rPh>
    <rPh sb="41" eb="42">
      <t>トモナ</t>
    </rPh>
    <rPh sb="44" eb="46">
      <t>リコン</t>
    </rPh>
    <rPh sb="46" eb="47">
      <t>ジ</t>
    </rPh>
    <rPh sb="48" eb="50">
      <t>ネンキン</t>
    </rPh>
    <rPh sb="50" eb="52">
      <t>ブンカツ</t>
    </rPh>
    <rPh sb="53" eb="55">
      <t>セイキュウ</t>
    </rPh>
    <rPh sb="55" eb="57">
      <t>キゲン</t>
    </rPh>
    <rPh sb="62" eb="64">
      <t>ドウヨウ</t>
    </rPh>
    <rPh sb="65" eb="67">
      <t>カイセイ</t>
    </rPh>
    <rPh sb="68" eb="70">
      <t>カイセイ</t>
    </rPh>
    <rPh sb="70" eb="78">
      <t>コウセイネンキンホケンホウダイ</t>
    </rPh>
    <rPh sb="80" eb="81">
      <t>ジョウ</t>
    </rPh>
    <rPh sb="97" eb="99">
      <t>セコウ</t>
    </rPh>
    <rPh sb="101" eb="103">
      <t>レイワ</t>
    </rPh>
    <rPh sb="104" eb="105">
      <t>ネン</t>
    </rPh>
    <rPh sb="106" eb="107">
      <t>ゲツ</t>
    </rPh>
    <rPh sb="108" eb="109">
      <t>ヒ</t>
    </rPh>
    <rPh sb="113" eb="114">
      <t>オモ</t>
    </rPh>
    <rPh sb="120" eb="121">
      <t>シタガ</t>
    </rPh>
    <rPh sb="124" eb="126">
      <t>トウガイ</t>
    </rPh>
    <rPh sb="126" eb="128">
      <t>セイキュウ</t>
    </rPh>
    <rPh sb="128" eb="130">
      <t>キゲン</t>
    </rPh>
    <rPh sb="134" eb="135">
      <t>ア</t>
    </rPh>
    <rPh sb="139" eb="140">
      <t>ネン</t>
    </rPh>
    <rPh sb="141" eb="143">
      <t>キテイ</t>
    </rPh>
    <rPh sb="150" eb="152">
      <t>セコウ</t>
    </rPh>
    <rPh sb="152" eb="155">
      <t>ヨテイビ</t>
    </rPh>
    <rPh sb="156" eb="158">
      <t>レイワ</t>
    </rPh>
    <rPh sb="160" eb="161">
      <t>ネン</t>
    </rPh>
    <rPh sb="162" eb="163">
      <t>ゲツ</t>
    </rPh>
    <rPh sb="164" eb="165">
      <t>ヒ</t>
    </rPh>
    <phoneticPr fontId="1"/>
  </si>
  <si>
    <t>改正厚生年金保険法第78条の2に係る新旧対照表等はこちらからどうぞ</t>
    <rPh sb="16" eb="17">
      <t>カカ</t>
    </rPh>
    <rPh sb="18" eb="23">
      <t>シンキュウタイショウヒョウ</t>
    </rPh>
    <rPh sb="23" eb="24">
      <t>トウ</t>
    </rPh>
    <phoneticPr fontId="1"/>
  </si>
  <si>
    <t>・産前休業期間(R2.8/21～10/1(出産日含む)までの42日間)・産後休業期間(R2.10/2～11/26までの56日間)・育児休業期間(R2.11/27～R3.9/30)</t>
    <phoneticPr fontId="1"/>
  </si>
  <si>
    <t>・産前産後休業期間及び育児休業等期間中の保険料(健康(介護)保険料・厚生年金保険料)免除
産前産後(育児休業等)を開始した日の属する月から産前産後(育児休業等)休業が終了する日の翌日が属する月の前月までとなります(事例だと、R2.8月からR4.9月までの間)</t>
    <rPh sb="1" eb="5">
      <t>サンゼンサンゴ</t>
    </rPh>
    <rPh sb="5" eb="7">
      <t>キュウギョウ</t>
    </rPh>
    <rPh sb="7" eb="9">
      <t>キカン</t>
    </rPh>
    <rPh sb="9" eb="10">
      <t>オヨ</t>
    </rPh>
    <rPh sb="11" eb="13">
      <t>イクジ</t>
    </rPh>
    <rPh sb="13" eb="15">
      <t>キュウギョウ</t>
    </rPh>
    <rPh sb="15" eb="16">
      <t>トウ</t>
    </rPh>
    <rPh sb="16" eb="18">
      <t>キカン</t>
    </rPh>
    <rPh sb="18" eb="19">
      <t>ナカ</t>
    </rPh>
    <rPh sb="20" eb="23">
      <t>ホケンリョウ</t>
    </rPh>
    <rPh sb="32" eb="33">
      <t>リョウ</t>
    </rPh>
    <rPh sb="34" eb="38">
      <t>コウセイネンキン</t>
    </rPh>
    <rPh sb="38" eb="41">
      <t>ホケンリョウ</t>
    </rPh>
    <rPh sb="42" eb="44">
      <t>メンジョ</t>
    </rPh>
    <rPh sb="45" eb="49">
      <t>サンゼンサンゴ</t>
    </rPh>
    <rPh sb="50" eb="54">
      <t>イクジキュウギョウ</t>
    </rPh>
    <rPh sb="54" eb="55">
      <t>トウ</t>
    </rPh>
    <rPh sb="57" eb="59">
      <t>カイシ</t>
    </rPh>
    <rPh sb="61" eb="62">
      <t>ヒ</t>
    </rPh>
    <rPh sb="63" eb="64">
      <t>ゾク</t>
    </rPh>
    <rPh sb="66" eb="67">
      <t>ゲツ</t>
    </rPh>
    <rPh sb="69" eb="73">
      <t>サンゼンサンゴ</t>
    </rPh>
    <rPh sb="74" eb="76">
      <t>イクジ</t>
    </rPh>
    <rPh sb="76" eb="78">
      <t>キュウギョウ</t>
    </rPh>
    <rPh sb="78" eb="79">
      <t>トウ</t>
    </rPh>
    <rPh sb="80" eb="82">
      <t>キュウギョウ</t>
    </rPh>
    <rPh sb="83" eb="85">
      <t>シュウリョウ</t>
    </rPh>
    <rPh sb="87" eb="88">
      <t>ヒ</t>
    </rPh>
    <rPh sb="89" eb="91">
      <t>ヨクジツ</t>
    </rPh>
    <rPh sb="92" eb="93">
      <t>ゾク</t>
    </rPh>
    <rPh sb="95" eb="96">
      <t>ゲツ</t>
    </rPh>
    <rPh sb="97" eb="99">
      <t>ゼンゲツ</t>
    </rPh>
    <rPh sb="107" eb="109">
      <t>ジレイ</t>
    </rPh>
    <rPh sb="116" eb="117">
      <t>ゲツ</t>
    </rPh>
    <rPh sb="123" eb="124">
      <t>ゲツ</t>
    </rPh>
    <rPh sb="127" eb="128">
      <t>カン</t>
    </rPh>
    <phoneticPr fontId="1"/>
  </si>
  <si>
    <t>産前産後(98日間)・育児休業期間(2歳まで)</t>
    <phoneticPr fontId="1"/>
  </si>
  <si>
    <t>{</t>
    <phoneticPr fontId="1"/>
  </si>
  <si>
    <t>第１子誕生
R2.10.1</t>
    <rPh sb="0" eb="1">
      <t>ダイ</t>
    </rPh>
    <rPh sb="2" eb="3">
      <t>コ</t>
    </rPh>
    <rPh sb="3" eb="5">
      <t>タンジョウ</t>
    </rPh>
    <phoneticPr fontId="1"/>
  </si>
  <si>
    <t>また、当ホームページにある「人事労務トピックス」の中の「子育て支援制度全般について」においても、Excel資料をもって解説させていただいております。合わせてご確認下さい。</t>
    <rPh sb="53" eb="55">
      <t>シリョウ</t>
    </rPh>
    <rPh sb="59" eb="61">
      <t>カイセツ</t>
    </rPh>
    <rPh sb="74" eb="75">
      <t>ア</t>
    </rPh>
    <rPh sb="79" eb="81">
      <t>カクニン</t>
    </rPh>
    <rPh sb="81" eb="82">
      <t>クダ</t>
    </rPh>
    <phoneticPr fontId="1"/>
  </si>
  <si>
    <t>なお、育児体業等期間中における社会保険料の免除要件が改正(R4.10月～)されました。ご確認下さい。</t>
    <rPh sb="21" eb="23">
      <t>メンジョ</t>
    </rPh>
    <rPh sb="23" eb="25">
      <t>ヨウケン</t>
    </rPh>
    <rPh sb="26" eb="28">
      <t>カイセイ</t>
    </rPh>
    <rPh sb="34" eb="35">
      <t>ゲツ</t>
    </rPh>
    <rPh sb="44" eb="46">
      <t>カクニン</t>
    </rPh>
    <rPh sb="46" eb="47">
      <t>クダ</t>
    </rPh>
    <phoneticPr fontId="1"/>
  </si>
  <si>
    <t>※　右各欄に記載した内容をご参考になさって下さい。</t>
    <phoneticPr fontId="1"/>
  </si>
  <si>
    <t>(改正厚生年金保険法第65条第1項～第4項 )</t>
    <rPh sb="1" eb="3">
      <t>カイセイ</t>
    </rPh>
    <rPh sb="3" eb="11">
      <t>コウセイネンキンホケンホウダイ</t>
    </rPh>
    <rPh sb="13" eb="15">
      <t>ジョウダイ</t>
    </rPh>
    <rPh sb="16" eb="17">
      <t>コウ</t>
    </rPh>
    <rPh sb="18" eb="19">
      <t>ダイ</t>
    </rPh>
    <rPh sb="20" eb="21">
      <t>コウ</t>
    </rPh>
    <phoneticPr fontId="1"/>
  </si>
  <si>
    <r>
      <rPr>
        <b/>
        <sz val="16"/>
        <color theme="1"/>
        <rFont val="游ゴシック"/>
        <family val="3"/>
        <charset val="128"/>
        <scheme val="minor"/>
      </rPr>
      <t>＊</t>
    </r>
    <r>
      <rPr>
        <b/>
        <sz val="11"/>
        <color theme="1"/>
        <rFont val="游ゴシック"/>
        <family val="3"/>
        <charset val="128"/>
        <scheme val="minor"/>
      </rPr>
      <t>　下欄をご参照下さい</t>
    </r>
    <rPh sb="2" eb="3">
      <t>シタ</t>
    </rPh>
    <rPh sb="3" eb="4">
      <t>ラン</t>
    </rPh>
    <rPh sb="6" eb="8">
      <t>サンショウ</t>
    </rPh>
    <rPh sb="8" eb="9">
      <t>クダ</t>
    </rPh>
    <phoneticPr fontId="1"/>
  </si>
  <si>
    <r>
      <rPr>
        <b/>
        <sz val="16"/>
        <color theme="10"/>
        <rFont val="游ゴシック"/>
        <family val="3"/>
        <charset val="128"/>
        <scheme val="minor"/>
      </rPr>
      <t>＊</t>
    </r>
    <r>
      <rPr>
        <b/>
        <u/>
        <sz val="10"/>
        <color theme="10"/>
        <rFont val="游ゴシック"/>
        <family val="3"/>
        <charset val="128"/>
        <scheme val="minor"/>
      </rPr>
      <t>　原則 5 年の有期給付に関連して、5 年経過後も給付を継続する必要性を判断する基準となる所得等の要件が規定された「改正厚生年金保険法第 65 条第 1 項から第 4 項」の中で引用された各条項(国民年金法)の内容等につき、解説させていただきました。</t>
    </r>
    <rPh sb="96" eb="98">
      <t>ジョウコウ</t>
    </rPh>
    <rPh sb="108" eb="109">
      <t>トウ</t>
    </rPh>
    <rPh sb="113" eb="115">
      <t>カイセツ</t>
    </rPh>
    <phoneticPr fontId="1"/>
  </si>
  <si>
    <r>
      <t>改正厚生年金保険法第60条第1項第1号には下記の規定があります。
（年金額）
第60条　遺族厚生年金の額は、次の各号に掲げる区分に応じ、当該各号に定める額とする。</t>
    </r>
    <r>
      <rPr>
        <b/>
        <u/>
        <sz val="11"/>
        <color theme="1"/>
        <rFont val="游ゴシック"/>
        <family val="3"/>
        <charset val="128"/>
        <scheme val="minor"/>
      </rPr>
      <t>ただし、遺族厚生年金の受給権者が当該遺族厚生年金と同一の支給事由に基づく国民年金法による遺族基礎年金</t>
    </r>
    <r>
      <rPr>
        <b/>
        <u/>
        <sz val="11"/>
        <color rgb="FFFF0000"/>
        <rFont val="游ゴシック"/>
        <family val="3"/>
        <charset val="128"/>
        <scheme val="minor"/>
      </rPr>
      <t>※4</t>
    </r>
    <r>
      <rPr>
        <b/>
        <u/>
        <sz val="11"/>
        <color theme="1"/>
        <rFont val="游ゴシック"/>
        <family val="3"/>
        <charset val="128"/>
        <scheme val="minor"/>
      </rPr>
      <t>の支給を受けるときは、第1号に定める額とする。</t>
    </r>
    <r>
      <rPr>
        <b/>
        <sz val="11"/>
        <color theme="1"/>
        <rFont val="游ゴシック"/>
        <family val="3"/>
        <charset val="128"/>
        <scheme val="minor"/>
      </rPr>
      <t xml:space="preserve">
一　 第59条第1項に規定する遺族（次号</t>
    </r>
    <r>
      <rPr>
        <b/>
        <sz val="11"/>
        <color rgb="FF0070C0"/>
        <rFont val="游ゴシック"/>
        <family val="3"/>
        <charset val="128"/>
        <scheme val="minor"/>
      </rPr>
      <t>(第60条第1項第2号のこと)</t>
    </r>
    <r>
      <rPr>
        <b/>
        <sz val="11"/>
        <color theme="1"/>
        <rFont val="游ゴシック"/>
        <family val="3"/>
        <charset val="128"/>
        <scheme val="minor"/>
      </rPr>
      <t>に掲げる遺族を除く。）(又は同条</t>
    </r>
    <r>
      <rPr>
        <b/>
        <sz val="11"/>
        <color rgb="FF0070C0"/>
        <rFont val="游ゴシック"/>
        <family val="3"/>
        <charset val="128"/>
        <scheme val="minor"/>
      </rPr>
      <t>(第59条のこと)</t>
    </r>
    <r>
      <rPr>
        <b/>
        <sz val="11"/>
        <color theme="1"/>
        <rFont val="游ゴシック"/>
        <family val="3"/>
        <charset val="128"/>
        <scheme val="minor"/>
      </rPr>
      <t>第 2 項に規定する遺族)が遺族厚生年金の受給権を取得したとき　死亡した被保険者又は被保険者であつた者の被保険者期間を基礎として</t>
    </r>
    <r>
      <rPr>
        <b/>
        <u/>
        <sz val="11"/>
        <color theme="1"/>
        <rFont val="游ゴシック"/>
        <family val="3"/>
        <charset val="128"/>
        <scheme val="minor"/>
      </rPr>
      <t>第43条第1項の規定の例により計算した額</t>
    </r>
    <r>
      <rPr>
        <b/>
        <u/>
        <sz val="11"/>
        <color rgb="FFFF0000"/>
        <rFont val="游ゴシック"/>
        <family val="3"/>
        <charset val="128"/>
        <scheme val="minor"/>
      </rPr>
      <t>※5</t>
    </r>
    <r>
      <rPr>
        <b/>
        <sz val="11"/>
        <color theme="1"/>
        <rFont val="游ゴシック"/>
        <family val="3"/>
        <charset val="128"/>
        <scheme val="minor"/>
      </rPr>
      <t>の</t>
    </r>
    <r>
      <rPr>
        <b/>
        <u/>
        <sz val="11"/>
        <color rgb="FFFF0000"/>
        <rFont val="游ゴシック"/>
        <family val="3"/>
        <charset val="128"/>
        <scheme val="minor"/>
      </rPr>
      <t>4分の3に相当する額</t>
    </r>
    <r>
      <rPr>
        <b/>
        <sz val="11"/>
        <color theme="1"/>
        <rFont val="游ゴシック"/>
        <family val="3"/>
        <charset val="128"/>
        <scheme val="minor"/>
      </rPr>
      <t>。ただし、</t>
    </r>
    <r>
      <rPr>
        <b/>
        <u/>
        <sz val="11"/>
        <color rgb="FFFF0000"/>
        <rFont val="游ゴシック"/>
        <family val="3"/>
        <charset val="128"/>
        <scheme val="minor"/>
      </rPr>
      <t>第58条第1項第1号から第3号</t>
    </r>
    <r>
      <rPr>
        <b/>
        <u/>
        <sz val="11"/>
        <color rgb="FF0070C0"/>
        <rFont val="游ゴシック"/>
        <family val="3"/>
        <charset val="128"/>
        <scheme val="minor"/>
      </rPr>
      <t>(「死亡した者が「短期要件」</t>
    </r>
    <r>
      <rPr>
        <b/>
        <u/>
        <sz val="11"/>
        <rFont val="游ゴシック"/>
        <family val="3"/>
        <charset val="128"/>
        <scheme val="minor"/>
      </rPr>
      <t>※</t>
    </r>
    <r>
      <rPr>
        <b/>
        <u/>
        <sz val="11"/>
        <color rgb="FF0070C0"/>
        <rFont val="游ゴシック"/>
        <family val="3"/>
        <charset val="128"/>
        <scheme val="minor"/>
      </rPr>
      <t>に該当する場合)</t>
    </r>
    <r>
      <rPr>
        <b/>
        <sz val="11"/>
        <color theme="1"/>
        <rFont val="游ゴシック"/>
        <family val="3"/>
        <charset val="128"/>
        <scheme val="minor"/>
      </rPr>
      <t>までのいずれかに該当することにより支給される遺族厚生年金については、その額の計算の基礎となる被保険者期間の月数が300に満たないときは、これを300として</t>
    </r>
    <r>
      <rPr>
        <b/>
        <sz val="11"/>
        <color rgb="FF0070C0"/>
        <rFont val="游ゴシック"/>
        <family val="3"/>
        <charset val="128"/>
        <scheme val="minor"/>
      </rPr>
      <t>(「300 みなし」と言います)</t>
    </r>
    <r>
      <rPr>
        <b/>
        <sz val="11"/>
        <color rgb="FFFF0000"/>
        <rFont val="游ゴシック"/>
        <family val="3"/>
        <charset val="128"/>
        <scheme val="minor"/>
      </rPr>
      <t>※6</t>
    </r>
    <r>
      <rPr>
        <b/>
        <sz val="11"/>
        <color theme="1"/>
        <rFont val="游ゴシック"/>
        <family val="3"/>
        <charset val="128"/>
        <scheme val="minor"/>
      </rPr>
      <t xml:space="preserve">計算した額とする。
</t>
    </r>
    <r>
      <rPr>
        <b/>
        <sz val="11"/>
        <color rgb="FFFF0000"/>
        <rFont val="游ゴシック"/>
        <family val="3"/>
        <charset val="128"/>
        <scheme val="minor"/>
      </rPr>
      <t>※5</t>
    </r>
    <r>
      <rPr>
        <b/>
        <sz val="11"/>
        <color theme="1"/>
        <rFont val="游ゴシック"/>
        <family val="3"/>
        <charset val="128"/>
        <scheme val="minor"/>
      </rPr>
      <t>　第二節　老齢厚生年金
(年金額）
第43条　老齢厚生年金の額は、被保険者であつた全期間の</t>
    </r>
    <r>
      <rPr>
        <b/>
        <sz val="11"/>
        <color rgb="FFFF0000"/>
        <rFont val="游ゴシック"/>
        <family val="3"/>
        <charset val="128"/>
        <scheme val="minor"/>
      </rPr>
      <t>平均標準報酬</t>
    </r>
    <r>
      <rPr>
        <b/>
        <u/>
        <sz val="11"/>
        <color rgb="FFFF0000"/>
        <rFont val="游ゴシック"/>
        <family val="3"/>
        <charset val="128"/>
        <scheme val="minor"/>
      </rPr>
      <t>額</t>
    </r>
    <r>
      <rPr>
        <b/>
        <sz val="11"/>
        <color theme="1"/>
        <rFont val="游ゴシック"/>
        <family val="3"/>
        <charset val="128"/>
        <scheme val="minor"/>
      </rPr>
      <t>（被保険者期間の計算の基礎となる各月の標準報酬月額と標準賞与額に、別表各号に掲げる受給権者の区分に応じてそれぞれ当該各号に定める率（以下「再評価率」という。）を乗じて得た額の総額を、当該被保険者期間の月数で除して得た額をいう。附則第17条の6第1項及び第29条第3項を除き、以下同じ。）の1,000の5.48</t>
    </r>
    <r>
      <rPr>
        <b/>
        <sz val="11"/>
        <rFont val="游ゴシック"/>
        <family val="3"/>
        <charset val="128"/>
        <scheme val="minor"/>
      </rPr>
      <t>1(定率)</t>
    </r>
    <r>
      <rPr>
        <b/>
        <sz val="11"/>
        <color rgb="FF0070C0"/>
        <rFont val="游ゴシック"/>
        <family val="3"/>
        <charset val="128"/>
        <scheme val="minor"/>
      </rPr>
      <t>(「総報酬制」が導入されたH15.4.1以後の「給付乗率」で標準賞与額も加味しています。同日前はそれが7.125(定率)/1,000(約1.3倍)となり、</t>
    </r>
    <r>
      <rPr>
        <b/>
        <sz val="11"/>
        <color rgb="FFFF0000"/>
        <rFont val="游ゴシック"/>
        <family val="3"/>
        <charset val="128"/>
        <scheme val="minor"/>
      </rPr>
      <t>平均標準報酬</t>
    </r>
    <r>
      <rPr>
        <b/>
        <u/>
        <sz val="11"/>
        <color rgb="FFFF0000"/>
        <rFont val="游ゴシック"/>
        <family val="3"/>
        <charset val="128"/>
        <scheme val="minor"/>
      </rPr>
      <t>月額</t>
    </r>
    <r>
      <rPr>
        <b/>
        <sz val="11"/>
        <color rgb="FF0070C0"/>
        <rFont val="游ゴシック"/>
        <family val="3"/>
        <charset val="128"/>
        <scheme val="minor"/>
      </rPr>
      <t>のみで計算された場合の「給付乗率」となります)</t>
    </r>
    <r>
      <rPr>
        <b/>
        <sz val="11"/>
        <color theme="1"/>
        <rFont val="游ゴシック"/>
        <family val="3"/>
        <charset val="128"/>
        <scheme val="minor"/>
      </rPr>
      <t>に相当する額に被保険者期間の月数を乗じて得た額とする。</t>
    </r>
    <rPh sb="0" eb="10">
      <t>カイセイコウセイネンキンホケンホウダイ</t>
    </rPh>
    <rPh sb="12" eb="14">
      <t>ジョウダイ</t>
    </rPh>
    <rPh sb="15" eb="16">
      <t>コウ</t>
    </rPh>
    <rPh sb="16" eb="17">
      <t>ダイ</t>
    </rPh>
    <rPh sb="18" eb="19">
      <t>ゴウ</t>
    </rPh>
    <rPh sb="21" eb="23">
      <t>カキ</t>
    </rPh>
    <rPh sb="24" eb="26">
      <t>キテイ</t>
    </rPh>
    <rPh sb="178" eb="179">
      <t>ダイ</t>
    </rPh>
    <rPh sb="181" eb="182">
      <t>ジョウ</t>
    </rPh>
    <rPh sb="182" eb="183">
      <t>ダイ</t>
    </rPh>
    <rPh sb="184" eb="185">
      <t>コウ</t>
    </rPh>
    <rPh sb="185" eb="186">
      <t>ダイ</t>
    </rPh>
    <rPh sb="187" eb="188">
      <t>ゴウ</t>
    </rPh>
    <rPh sb="209" eb="210">
      <t>ダイ</t>
    </rPh>
    <rPh sb="212" eb="213">
      <t>ジョウ</t>
    </rPh>
    <rPh sb="336" eb="338">
      <t>シボウ</t>
    </rPh>
    <rPh sb="340" eb="341">
      <t>モノ</t>
    </rPh>
    <rPh sb="343" eb="345">
      <t>タンキ</t>
    </rPh>
    <rPh sb="345" eb="347">
      <t>ヨウケン</t>
    </rPh>
    <rPh sb="350" eb="352">
      <t>ガイトウ</t>
    </rPh>
    <rPh sb="354" eb="356">
      <t>バアイ</t>
    </rPh>
    <rPh sb="672" eb="674">
      <t>テイリツ</t>
    </rPh>
    <rPh sb="677" eb="681">
      <t>ソウホウシュウセイ</t>
    </rPh>
    <rPh sb="683" eb="685">
      <t>ドウニュウ</t>
    </rPh>
    <rPh sb="695" eb="697">
      <t>イゴ</t>
    </rPh>
    <rPh sb="699" eb="701">
      <t>キュウフ</t>
    </rPh>
    <rPh sb="701" eb="703">
      <t>ジョウリツ</t>
    </rPh>
    <rPh sb="705" eb="707">
      <t>ヒョウジュン</t>
    </rPh>
    <rPh sb="707" eb="710">
      <t>ショウヨガク</t>
    </rPh>
    <rPh sb="711" eb="713">
      <t>カミ</t>
    </rPh>
    <rPh sb="719" eb="721">
      <t>ドウジツ</t>
    </rPh>
    <rPh sb="721" eb="722">
      <t>マエ</t>
    </rPh>
    <rPh sb="732" eb="734">
      <t>テイリツ</t>
    </rPh>
    <rPh sb="742" eb="743">
      <t>ヤク</t>
    </rPh>
    <rPh sb="746" eb="747">
      <t>バイ</t>
    </rPh>
    <rPh sb="752" eb="754">
      <t>ヘイキン</t>
    </rPh>
    <rPh sb="754" eb="758">
      <t>ヒョウジュンホウシュウ</t>
    </rPh>
    <rPh sb="758" eb="760">
      <t>ゲツガク</t>
    </rPh>
    <rPh sb="763" eb="765">
      <t>ケイサン</t>
    </rPh>
    <rPh sb="768" eb="770">
      <t>バアイ</t>
    </rPh>
    <rPh sb="772" eb="774">
      <t>キュウフ</t>
    </rPh>
    <rPh sb="774" eb="776">
      <t>ジョウリツ</t>
    </rPh>
    <phoneticPr fontId="1"/>
  </si>
  <si>
    <t>【在職老齢年金計算シート】(令和4年4月1日以後使用分)</t>
    <rPh sb="1" eb="3">
      <t>ザイショク</t>
    </rPh>
    <rPh sb="3" eb="5">
      <t>ロウレイ</t>
    </rPh>
    <rPh sb="5" eb="7">
      <t>ネンキン</t>
    </rPh>
    <rPh sb="7" eb="9">
      <t>ケイサン</t>
    </rPh>
    <rPh sb="14" eb="16">
      <t>レイワ</t>
    </rPh>
    <rPh sb="17" eb="18">
      <t>ネン</t>
    </rPh>
    <rPh sb="19" eb="20">
      <t>ゲツ</t>
    </rPh>
    <rPh sb="21" eb="22">
      <t>ヒ</t>
    </rPh>
    <rPh sb="22" eb="24">
      <t>イゴ</t>
    </rPh>
    <rPh sb="24" eb="26">
      <t>シヨウ</t>
    </rPh>
    <rPh sb="26" eb="27">
      <t>ブン</t>
    </rPh>
    <phoneticPr fontId="1"/>
  </si>
  <si>
    <t>&lt;事例1&gt;</t>
    <rPh sb="1" eb="3">
      <t>ジレイ</t>
    </rPh>
    <phoneticPr fontId="1"/>
  </si>
  <si>
    <t>支給停止調整額　⑤</t>
    <rPh sb="0" eb="4">
      <t>シキュウテイシ</t>
    </rPh>
    <rPh sb="4" eb="6">
      <t>チョウセイ</t>
    </rPh>
    <rPh sb="6" eb="7">
      <t>ガク</t>
    </rPh>
    <phoneticPr fontId="1"/>
  </si>
  <si>
    <r>
      <t>(令和4年度から令和8年度</t>
    </r>
    <r>
      <rPr>
        <b/>
        <sz val="9"/>
        <color rgb="FFFF0000"/>
        <rFont val="游ゴシック"/>
        <family val="3"/>
        <charset val="128"/>
        <scheme val="minor"/>
      </rPr>
      <t>＊1</t>
    </r>
    <r>
      <rPr>
        <b/>
        <sz val="9"/>
        <color theme="1"/>
        <rFont val="游ゴシック"/>
        <family val="3"/>
        <charset val="128"/>
        <scheme val="minor"/>
      </rPr>
      <t>までの額をプルダウンメニューからご選択下さい)</t>
    </r>
    <rPh sb="1" eb="3">
      <t>レイワ</t>
    </rPh>
    <rPh sb="4" eb="6">
      <t>ネンド</t>
    </rPh>
    <rPh sb="8" eb="10">
      <t>レイワ</t>
    </rPh>
    <rPh sb="11" eb="13">
      <t>ネンド</t>
    </rPh>
    <rPh sb="18" eb="19">
      <t>ガク</t>
    </rPh>
    <rPh sb="32" eb="34">
      <t>センタク</t>
    </rPh>
    <rPh sb="34" eb="35">
      <t>クダ</t>
    </rPh>
    <phoneticPr fontId="1"/>
  </si>
  <si>
    <t>基本月額　①</t>
    <rPh sb="0" eb="2">
      <t>キホン</t>
    </rPh>
    <rPh sb="2" eb="4">
      <t>ゲツガク</t>
    </rPh>
    <phoneticPr fontId="1"/>
  </si>
  <si>
    <t>総報酬月額相当額　②=③+④×1/12</t>
    <rPh sb="0" eb="1">
      <t>ソウ</t>
    </rPh>
    <rPh sb="1" eb="3">
      <t>ホウシュウ</t>
    </rPh>
    <rPh sb="3" eb="5">
      <t>ゲツガク</t>
    </rPh>
    <rPh sb="5" eb="7">
      <t>ソウトウ</t>
    </rPh>
    <rPh sb="7" eb="8">
      <t>ガク</t>
    </rPh>
    <phoneticPr fontId="1"/>
  </si>
  <si>
    <t>令和4年度
の額</t>
    <rPh sb="0" eb="2">
      <t>レイワ</t>
    </rPh>
    <rPh sb="3" eb="5">
      <t>ネンド</t>
    </rPh>
    <rPh sb="7" eb="8">
      <t>ガク</t>
    </rPh>
    <phoneticPr fontId="1"/>
  </si>
  <si>
    <r>
      <t>　標準報酬月額　③</t>
    </r>
    <r>
      <rPr>
        <sz val="12"/>
        <color rgb="FFFF0000"/>
        <rFont val="游ゴシック"/>
        <family val="3"/>
        <charset val="128"/>
        <scheme val="minor"/>
      </rPr>
      <t>＊1</t>
    </r>
    <rPh sb="1" eb="3">
      <t>ヒョウジュン</t>
    </rPh>
    <rPh sb="3" eb="5">
      <t>ホウシュウ</t>
    </rPh>
    <rPh sb="5" eb="7">
      <t>ゲツガク</t>
    </rPh>
    <phoneticPr fontId="1"/>
  </si>
  <si>
    <t>令和5年度
の額</t>
    <rPh sb="0" eb="2">
      <t>レイワ</t>
    </rPh>
    <rPh sb="3" eb="5">
      <t>ネンド</t>
    </rPh>
    <rPh sb="7" eb="8">
      <t>ガク</t>
    </rPh>
    <phoneticPr fontId="1"/>
  </si>
  <si>
    <r>
      <t>　当該月以前１年間の標準賞与額の合計　④</t>
    </r>
    <r>
      <rPr>
        <sz val="11"/>
        <color rgb="FFFF0000"/>
        <rFont val="游ゴシック"/>
        <family val="3"/>
        <charset val="128"/>
        <scheme val="minor"/>
      </rPr>
      <t>＊2</t>
    </r>
    <rPh sb="1" eb="3">
      <t>トウガイ</t>
    </rPh>
    <rPh sb="3" eb="4">
      <t>ゲツ</t>
    </rPh>
    <rPh sb="4" eb="6">
      <t>イゼン</t>
    </rPh>
    <rPh sb="7" eb="9">
      <t>ネンカン</t>
    </rPh>
    <rPh sb="10" eb="12">
      <t>ヒョウジュン</t>
    </rPh>
    <rPh sb="12" eb="14">
      <t>ショウヨ</t>
    </rPh>
    <rPh sb="14" eb="15">
      <t>ガク</t>
    </rPh>
    <rPh sb="16" eb="18">
      <t>ゴウケイ</t>
    </rPh>
    <phoneticPr fontId="1"/>
  </si>
  <si>
    <t>令和6年度
の額</t>
    <rPh sb="0" eb="2">
      <t>レイワ</t>
    </rPh>
    <rPh sb="3" eb="5">
      <t>ネンド</t>
    </rPh>
    <rPh sb="7" eb="8">
      <t>ガク</t>
    </rPh>
    <phoneticPr fontId="1"/>
  </si>
  <si>
    <t>在職老齢年金による支給停止額　⑥=(①+②-⑤)×1/2
(なお、0と表示された場合は、支給停止額はありません)</t>
    <rPh sb="0" eb="2">
      <t>ザイショク</t>
    </rPh>
    <rPh sb="2" eb="4">
      <t>ロウレイ</t>
    </rPh>
    <rPh sb="4" eb="6">
      <t>ネンキン</t>
    </rPh>
    <rPh sb="9" eb="11">
      <t>シキュウ</t>
    </rPh>
    <rPh sb="11" eb="13">
      <t>テイシ</t>
    </rPh>
    <rPh sb="13" eb="14">
      <t>ガク</t>
    </rPh>
    <rPh sb="35" eb="37">
      <t>ヒョウジ</t>
    </rPh>
    <rPh sb="40" eb="42">
      <t>バアイ</t>
    </rPh>
    <rPh sb="44" eb="46">
      <t>シキュウ</t>
    </rPh>
    <rPh sb="46" eb="48">
      <t>テイシ</t>
    </rPh>
    <rPh sb="48" eb="49">
      <t>ガク</t>
    </rPh>
    <phoneticPr fontId="1"/>
  </si>
  <si>
    <t>令和7年度
の額</t>
    <rPh sb="0" eb="2">
      <t>レイワ</t>
    </rPh>
    <rPh sb="3" eb="5">
      <t>ネンド</t>
    </rPh>
    <rPh sb="7" eb="8">
      <t>ガク</t>
    </rPh>
    <phoneticPr fontId="1"/>
  </si>
  <si>
    <t>差引年金額　⑦=①－⑥</t>
    <rPh sb="0" eb="2">
      <t>サシヒキ</t>
    </rPh>
    <rPh sb="2" eb="4">
      <t>ネンキン</t>
    </rPh>
    <rPh sb="4" eb="5">
      <t>ガク</t>
    </rPh>
    <phoneticPr fontId="1"/>
  </si>
  <si>
    <t>令和8年度
の額</t>
    <rPh sb="0" eb="2">
      <t>レイワ</t>
    </rPh>
    <rPh sb="3" eb="5">
      <t>ネンド</t>
    </rPh>
    <rPh sb="7" eb="8">
      <t>ガク</t>
    </rPh>
    <phoneticPr fontId="1"/>
  </si>
  <si>
    <r>
      <rPr>
        <b/>
        <sz val="9.5"/>
        <color rgb="FFEE0000"/>
        <rFont val="游ゴシック"/>
        <family val="3"/>
        <charset val="128"/>
        <scheme val="minor"/>
      </rPr>
      <t xml:space="preserve">＊1 </t>
    </r>
    <r>
      <rPr>
        <b/>
        <sz val="9.5"/>
        <rFont val="游ゴシック"/>
        <family val="3"/>
        <charset val="128"/>
        <scheme val="minor"/>
      </rPr>
      <t>ただし、法定額で、実際の「支給停止調整額」は法定額に規定上の調整率を乗じて得た額となります。令和8年4月１日施行予定につき、参考までに</t>
    </r>
    <phoneticPr fontId="1"/>
  </si>
  <si>
    <t>標準報酬月額③＋差引年金額⑦</t>
    <rPh sb="0" eb="2">
      <t>ヒョウジュン</t>
    </rPh>
    <rPh sb="2" eb="4">
      <t>ホウシュウ</t>
    </rPh>
    <rPh sb="4" eb="6">
      <t>ゲツガク</t>
    </rPh>
    <rPh sb="8" eb="10">
      <t>サシヒキ</t>
    </rPh>
    <rPh sb="10" eb="12">
      <t>ネンキン</t>
    </rPh>
    <rPh sb="12" eb="13">
      <t>ガク</t>
    </rPh>
    <phoneticPr fontId="1"/>
  </si>
  <si>
    <r>
      <rPr>
        <b/>
        <sz val="9"/>
        <color rgb="FFEE0000"/>
        <rFont val="Cambria Math"/>
        <family val="3"/>
      </rPr>
      <t>↳</t>
    </r>
    <phoneticPr fontId="1"/>
  </si>
  <si>
    <t>改正厚生年金保険法第46条第3項に規定されている「支給停止調整額」です</t>
    <phoneticPr fontId="1"/>
  </si>
  <si>
    <t>●　60歳台前半の在職老齢年金の場合</t>
    <rPh sb="4" eb="5">
      <t>サイ</t>
    </rPh>
    <rPh sb="5" eb="6">
      <t>ダイ</t>
    </rPh>
    <rPh sb="6" eb="8">
      <t>ゼンハン</t>
    </rPh>
    <rPh sb="9" eb="15">
      <t>ザイショクロウレイネンキン</t>
    </rPh>
    <rPh sb="16" eb="18">
      <t>バアイ</t>
    </rPh>
    <phoneticPr fontId="1"/>
  </si>
  <si>
    <t>・</t>
    <phoneticPr fontId="1"/>
  </si>
  <si>
    <t>定額部分も調整の対象になります。</t>
    <rPh sb="0" eb="2">
      <t>テイガク</t>
    </rPh>
    <rPh sb="2" eb="4">
      <t>ブブン</t>
    </rPh>
    <rPh sb="5" eb="7">
      <t>チョウセイ</t>
    </rPh>
    <rPh sb="8" eb="10">
      <t>タイショウ</t>
    </rPh>
    <phoneticPr fontId="1"/>
  </si>
  <si>
    <t>入力欄</t>
    <rPh sb="0" eb="2">
      <t>ニュウリョク</t>
    </rPh>
    <rPh sb="2" eb="3">
      <t>ラン</t>
    </rPh>
    <phoneticPr fontId="1"/>
  </si>
  <si>
    <r>
      <rPr>
        <b/>
        <u/>
        <sz val="11"/>
        <color rgb="FFFF0000"/>
        <rFont val="游ゴシック"/>
        <family val="3"/>
        <charset val="128"/>
        <scheme val="minor"/>
      </rPr>
      <t>「基本月額」150,000円+「総報酬月額相当額」425,000円</t>
    </r>
    <r>
      <rPr>
        <b/>
        <sz val="11"/>
        <color rgb="FFFF0000"/>
        <rFont val="游ゴシック"/>
        <family val="3"/>
        <charset val="128"/>
        <scheme val="minor"/>
      </rPr>
      <t>&gt;「支給停止調整額」510,000円の場合ですので、その超えた額の1/2が支給停止額となります。</t>
    </r>
    <rPh sb="1" eb="5">
      <t>キホンゲツガク</t>
    </rPh>
    <rPh sb="13" eb="14">
      <t>エン</t>
    </rPh>
    <rPh sb="16" eb="19">
      <t>ソウホウシュウ</t>
    </rPh>
    <rPh sb="19" eb="23">
      <t>ゲツガクソウトウ</t>
    </rPh>
    <rPh sb="23" eb="24">
      <t>ガク</t>
    </rPh>
    <rPh sb="32" eb="33">
      <t>エン</t>
    </rPh>
    <rPh sb="35" eb="42">
      <t>シキュウテイシチョウセイガク</t>
    </rPh>
    <rPh sb="50" eb="51">
      <t>エン</t>
    </rPh>
    <rPh sb="52" eb="54">
      <t>バアイ</t>
    </rPh>
    <rPh sb="61" eb="62">
      <t>コ</t>
    </rPh>
    <rPh sb="64" eb="65">
      <t>ガク</t>
    </rPh>
    <rPh sb="70" eb="72">
      <t>シキュウ</t>
    </rPh>
    <rPh sb="72" eb="75">
      <t>テイシガク</t>
    </rPh>
    <phoneticPr fontId="1"/>
  </si>
  <si>
    <r>
      <t>加給年金額</t>
    </r>
    <r>
      <rPr>
        <b/>
        <sz val="11"/>
        <color rgb="FFFF0000"/>
        <rFont val="游ゴシック"/>
        <family val="3"/>
        <charset val="128"/>
        <scheme val="minor"/>
      </rPr>
      <t>＊3</t>
    </r>
    <r>
      <rPr>
        <b/>
        <sz val="11"/>
        <color theme="1"/>
        <rFont val="游ゴシック"/>
        <family val="3"/>
        <charset val="128"/>
        <scheme val="minor"/>
      </rPr>
      <t>は調整の対象外です。</t>
    </r>
    <rPh sb="0" eb="2">
      <t>カキュウ</t>
    </rPh>
    <rPh sb="2" eb="4">
      <t>ネンキン</t>
    </rPh>
    <rPh sb="4" eb="5">
      <t>ガク</t>
    </rPh>
    <rPh sb="8" eb="10">
      <t>チョウセイ</t>
    </rPh>
    <rPh sb="11" eb="13">
      <t>タイショウ</t>
    </rPh>
    <rPh sb="13" eb="14">
      <t>ガイ</t>
    </rPh>
    <phoneticPr fontId="1"/>
  </si>
  <si>
    <t>●　60歳台後半(70歳以上)の在職老齢年金の場合</t>
    <rPh sb="4" eb="5">
      <t>サイ</t>
    </rPh>
    <rPh sb="5" eb="6">
      <t>ダイ</t>
    </rPh>
    <rPh sb="6" eb="8">
      <t>コウハン</t>
    </rPh>
    <rPh sb="11" eb="12">
      <t>サイ</t>
    </rPh>
    <rPh sb="12" eb="14">
      <t>イジョウ</t>
    </rPh>
    <rPh sb="16" eb="22">
      <t>ザイショクロウレイネンキン</t>
    </rPh>
    <rPh sb="23" eb="25">
      <t>バアイ</t>
    </rPh>
    <phoneticPr fontId="1"/>
  </si>
  <si>
    <t>加給年金額は調整の対象外です。</t>
    <rPh sb="0" eb="2">
      <t>カキュウ</t>
    </rPh>
    <rPh sb="2" eb="4">
      <t>ネンキン</t>
    </rPh>
    <rPh sb="4" eb="5">
      <t>ガク</t>
    </rPh>
    <rPh sb="6" eb="8">
      <t>チョウセイ</t>
    </rPh>
    <rPh sb="9" eb="11">
      <t>タイショウ</t>
    </rPh>
    <rPh sb="11" eb="12">
      <t>ガイ</t>
    </rPh>
    <phoneticPr fontId="1"/>
  </si>
  <si>
    <r>
      <t>経過的加算額</t>
    </r>
    <r>
      <rPr>
        <b/>
        <sz val="11"/>
        <color rgb="FFFF0000"/>
        <rFont val="游ゴシック"/>
        <family val="3"/>
        <charset val="128"/>
        <scheme val="minor"/>
      </rPr>
      <t>＊4</t>
    </r>
    <r>
      <rPr>
        <b/>
        <sz val="11"/>
        <color theme="1"/>
        <rFont val="游ゴシック"/>
        <family val="3"/>
        <charset val="128"/>
        <scheme val="minor"/>
      </rPr>
      <t>や繰下げ加算額は調整の対象外です。</t>
    </r>
    <rPh sb="12" eb="14">
      <t>カサン</t>
    </rPh>
    <phoneticPr fontId="1"/>
  </si>
  <si>
    <t>国民年金の老齢基礎年金は調整の対象外です。</t>
    <rPh sb="0" eb="2">
      <t>コクミン</t>
    </rPh>
    <rPh sb="2" eb="4">
      <t>ネンキン</t>
    </rPh>
    <rPh sb="5" eb="11">
      <t>ロウレイキソネンキン</t>
    </rPh>
    <rPh sb="12" eb="14">
      <t>チョウセイ</t>
    </rPh>
    <rPh sb="15" eb="18">
      <t>タイショウガイ</t>
    </rPh>
    <phoneticPr fontId="1"/>
  </si>
  <si>
    <t>＊１</t>
    <phoneticPr fontId="1"/>
  </si>
  <si>
    <t>70歳以上の在職老齢年金の場合には、「標準報酬月額に相当する額」に読み替えて下さい。</t>
    <rPh sb="2" eb="3">
      <t>サイ</t>
    </rPh>
    <rPh sb="3" eb="5">
      <t>イジョウ</t>
    </rPh>
    <rPh sb="6" eb="12">
      <t>ザイショクロウレイネンキン</t>
    </rPh>
    <rPh sb="13" eb="15">
      <t>バアイ</t>
    </rPh>
    <rPh sb="19" eb="25">
      <t>ヒョウジュンホウシュウゲツガク</t>
    </rPh>
    <rPh sb="26" eb="28">
      <t>ソウトウ</t>
    </rPh>
    <rPh sb="30" eb="31">
      <t>ガク</t>
    </rPh>
    <rPh sb="33" eb="34">
      <t>ヨ</t>
    </rPh>
    <rPh sb="35" eb="36">
      <t>カ</t>
    </rPh>
    <rPh sb="38" eb="39">
      <t>クダ</t>
    </rPh>
    <phoneticPr fontId="1"/>
  </si>
  <si>
    <t>＊２</t>
    <phoneticPr fontId="1"/>
  </si>
  <si>
    <t>70歳以上の在職老齢年金の場合には、「当該月以前1年間の標準賞与額及び標準賞与額に相当する額の総額」に読み替えて下さい。</t>
    <rPh sb="2" eb="3">
      <t>サイ</t>
    </rPh>
    <rPh sb="3" eb="5">
      <t>イジョウ</t>
    </rPh>
    <rPh sb="6" eb="12">
      <t>ザイショクロウレイネンキン</t>
    </rPh>
    <rPh sb="13" eb="15">
      <t>バアイ</t>
    </rPh>
    <rPh sb="19" eb="21">
      <t>トウガイ</t>
    </rPh>
    <rPh sb="21" eb="22">
      <t>ゲツ</t>
    </rPh>
    <rPh sb="22" eb="24">
      <t>イゼン</t>
    </rPh>
    <rPh sb="25" eb="27">
      <t>ネンカン</t>
    </rPh>
    <rPh sb="28" eb="30">
      <t>ヒョウジュン</t>
    </rPh>
    <rPh sb="30" eb="32">
      <t>ショウヨ</t>
    </rPh>
    <rPh sb="32" eb="33">
      <t>ガク</t>
    </rPh>
    <rPh sb="33" eb="34">
      <t>オヨ</t>
    </rPh>
    <rPh sb="35" eb="39">
      <t>ヒョウジュンショウヨ</t>
    </rPh>
    <rPh sb="39" eb="40">
      <t>ガク</t>
    </rPh>
    <rPh sb="41" eb="43">
      <t>ソウトウ</t>
    </rPh>
    <rPh sb="45" eb="46">
      <t>ガク</t>
    </rPh>
    <rPh sb="47" eb="49">
      <t>ソウガク</t>
    </rPh>
    <rPh sb="51" eb="52">
      <t>ヨ</t>
    </rPh>
    <rPh sb="53" eb="54">
      <t>カ</t>
    </rPh>
    <rPh sb="56" eb="57">
      <t>クダ</t>
    </rPh>
    <phoneticPr fontId="1"/>
  </si>
  <si>
    <t>＊３</t>
    <phoneticPr fontId="1"/>
  </si>
  <si>
    <t>詳細は下記リンク先にあるPDF資料をご参照下さい。</t>
    <rPh sb="0" eb="2">
      <t>ショウサイ</t>
    </rPh>
    <rPh sb="3" eb="5">
      <t>カキ</t>
    </rPh>
    <rPh sb="8" eb="9">
      <t>サキ</t>
    </rPh>
    <rPh sb="15" eb="17">
      <t>シリョウ</t>
    </rPh>
    <rPh sb="19" eb="21">
      <t>サンショウ</t>
    </rPh>
    <rPh sb="21" eb="22">
      <t>クダ</t>
    </rPh>
    <phoneticPr fontId="1"/>
  </si>
  <si>
    <t>https://www.sroffice-ishikawa.com/inf_2_41111.pdf</t>
  </si>
  <si>
    <t>＊４</t>
    <phoneticPr fontId="1"/>
  </si>
  <si>
    <t>https://www.sroffice-ishikawa.com/inf_2_1211.pdf</t>
  </si>
  <si>
    <t>&lt;厚生年金保険法第46条第1項&gt;</t>
    <rPh sb="1" eb="9">
      <t>コウセイネンキンホケンホウダイ</t>
    </rPh>
    <rPh sb="11" eb="13">
      <t>ジョウダイ</t>
    </rPh>
    <rPh sb="14" eb="15">
      <t>コウ</t>
    </rPh>
    <phoneticPr fontId="1"/>
  </si>
  <si>
    <r>
      <t xml:space="preserve">左記&lt;厚生年金保険法第46条第1項&gt;には、下記のような規定があります。
</t>
    </r>
    <r>
      <rPr>
        <b/>
        <u/>
        <sz val="11"/>
        <color theme="1"/>
        <rFont val="游ゴシック"/>
        <family val="3"/>
        <charset val="128"/>
        <scheme val="minor"/>
      </rPr>
      <t>「総報酬月額相当額」と「基本月額」との合計額が支給停止調整額を超えるときは、その月の分の当該老齢厚生年金について、「総報酬月額相当額」と「基本月額」との合計額から「支給停止調整額」を控除して得た額の1/2に相当する額に12を乗じて得た額(「支給停止基準額」)に相当する部分の支給を停止する。</t>
    </r>
    <r>
      <rPr>
        <b/>
        <sz val="11"/>
        <color theme="1"/>
        <rFont val="游ゴシック"/>
        <family val="2"/>
        <charset val="128"/>
        <scheme val="minor"/>
      </rPr>
      <t xml:space="preserve">
上記</t>
    </r>
    <r>
      <rPr>
        <b/>
        <sz val="11"/>
        <color rgb="FF0070C0"/>
        <rFont val="游ゴシック"/>
        <family val="3"/>
        <charset val="128"/>
        <scheme val="minor"/>
      </rPr>
      <t>&lt;事例1&gt;</t>
    </r>
    <r>
      <rPr>
        <b/>
        <sz val="11"/>
        <color theme="1"/>
        <rFont val="游ゴシック"/>
        <family val="2"/>
        <charset val="128"/>
        <scheme val="minor"/>
      </rPr>
      <t>に当てはめて考えてみると、
・当該超える額</t>
    </r>
    <r>
      <rPr>
        <b/>
        <sz val="11"/>
        <color theme="1"/>
        <rFont val="Segoe UI Symbol"/>
        <family val="2"/>
      </rPr>
      <t>➨</t>
    </r>
    <r>
      <rPr>
        <b/>
        <sz val="11"/>
        <color theme="1"/>
        <rFont val="游ゴシック"/>
        <family val="2"/>
        <charset val="128"/>
        <scheme val="minor"/>
      </rPr>
      <t>425,000円+150,000円-510,000円(令和7年度の額)=65,000円
・「支給停止基準額」</t>
    </r>
    <r>
      <rPr>
        <b/>
        <sz val="11"/>
        <color theme="1"/>
        <rFont val="Segoe UI Symbol"/>
        <family val="2"/>
      </rPr>
      <t>➨</t>
    </r>
    <r>
      <rPr>
        <b/>
        <sz val="11"/>
        <color theme="1"/>
        <rFont val="游ゴシック"/>
        <family val="2"/>
        <charset val="128"/>
        <scheme val="minor"/>
      </rPr>
      <t>当該超える額65,000円×1/2×12=390,000円
・当該老齢厚生年金</t>
    </r>
    <r>
      <rPr>
        <b/>
        <sz val="11"/>
        <color theme="1"/>
        <rFont val="Segoe UI Symbol"/>
        <family val="2"/>
      </rPr>
      <t>➨</t>
    </r>
    <r>
      <rPr>
        <b/>
        <sz val="11"/>
        <color theme="1"/>
        <rFont val="游ゴシック"/>
        <family val="2"/>
        <charset val="128"/>
        <scheme val="minor"/>
      </rPr>
      <t>「基本月額」150,000円×12=1,800,000円のうち、上記「支給停止基準額」390,000円が支給停止の対象となり、差引1,410,000円が実際の当該老齢厚生年金の支給額になるということが言えます。さらに、1,410,000円/12=117,500円が実際に支給される「基本月額」になるということも言えます。そして、当初の「基本月額」150,000円から当該額117,500円を控除して得た額である32,500円が、同条項に規定された『その月の分の当該老齢厚生年金について』の意味するところだと考えます。</t>
    </r>
    <rPh sb="0" eb="1">
      <t>サ</t>
    </rPh>
    <rPh sb="238" eb="240">
      <t>レイワ</t>
    </rPh>
    <rPh sb="241" eb="243">
      <t>ネンド</t>
    </rPh>
    <rPh sb="244" eb="245">
      <t>ガク</t>
    </rPh>
    <rPh sb="319" eb="320">
      <t>エン</t>
    </rPh>
    <rPh sb="559" eb="560">
      <t>カンガ</t>
    </rPh>
    <phoneticPr fontId="1"/>
  </si>
  <si>
    <t>&lt;事例2&gt;</t>
    <rPh sb="1" eb="3">
      <t>ジレイ</t>
    </rPh>
    <phoneticPr fontId="1"/>
  </si>
  <si>
    <t>*3</t>
    <phoneticPr fontId="1"/>
  </si>
  <si>
    <r>
      <t xml:space="preserve">上記&lt;厚生年金保険法第46条第1項&gt;の末尾但書には、下記の規定があります。
</t>
    </r>
    <r>
      <rPr>
        <b/>
        <u/>
        <sz val="10"/>
        <color theme="1"/>
        <rFont val="游ゴシック"/>
        <family val="3"/>
        <charset val="128"/>
        <scheme val="minor"/>
      </rPr>
      <t>ただし、「支給停止基準額」が老齢厚生年金の額以上であるときは、老齢厚生年金の全部の支給を停止するものとする。</t>
    </r>
    <r>
      <rPr>
        <b/>
        <sz val="10"/>
        <color theme="1"/>
        <rFont val="游ゴシック"/>
        <family val="3"/>
        <charset val="128"/>
        <scheme val="minor"/>
      </rPr>
      <t xml:space="preserve">
左記</t>
    </r>
    <r>
      <rPr>
        <b/>
        <sz val="10"/>
        <color rgb="FF0070C0"/>
        <rFont val="游ゴシック"/>
        <family val="3"/>
        <charset val="128"/>
        <scheme val="minor"/>
      </rPr>
      <t>&lt;事例2&gt;</t>
    </r>
    <r>
      <rPr>
        <b/>
        <sz val="10"/>
        <color theme="1"/>
        <rFont val="游ゴシック"/>
        <family val="3"/>
        <charset val="128"/>
        <scheme val="minor"/>
      </rPr>
      <t>に当てはめると、
・当該超える額</t>
    </r>
    <r>
      <rPr>
        <b/>
        <sz val="10"/>
        <color theme="1"/>
        <rFont val="Segoe UI Symbol"/>
        <family val="3"/>
      </rPr>
      <t>➨</t>
    </r>
    <r>
      <rPr>
        <b/>
        <sz val="10"/>
        <color theme="1"/>
        <rFont val="游ゴシック"/>
        <family val="3"/>
        <charset val="128"/>
        <scheme val="minor"/>
      </rPr>
      <t>775,000円+200,000円-510,000円(同)=465,000円
・「支給停止基準額」</t>
    </r>
    <r>
      <rPr>
        <b/>
        <sz val="10"/>
        <color theme="1"/>
        <rFont val="Segoe UI Symbol"/>
        <family val="3"/>
      </rPr>
      <t>➨</t>
    </r>
    <r>
      <rPr>
        <b/>
        <sz val="10"/>
        <color theme="1"/>
        <rFont val="游ゴシック"/>
        <family val="3"/>
        <charset val="128"/>
        <scheme val="minor"/>
      </rPr>
      <t>当該超える額465,000円×1/2×12=2,790,000円
・当該老齢厚生年金</t>
    </r>
    <r>
      <rPr>
        <b/>
        <sz val="10"/>
        <color theme="1"/>
        <rFont val="Segoe UI Symbol"/>
        <family val="3"/>
      </rPr>
      <t>➨</t>
    </r>
    <r>
      <rPr>
        <b/>
        <sz val="10"/>
        <color theme="1"/>
        <rFont val="游ゴシック"/>
        <family val="3"/>
        <charset val="128"/>
        <scheme val="minor"/>
      </rPr>
      <t>「基本月額」200,000円×12=2,400,000円
・「支給停止基準額」&gt;当該老齢厚生年金ということになり、当該老齢厚生年金の全部の支給が停止されることになると考えます。</t>
    </r>
    <rPh sb="0" eb="2">
      <t>ジョウキ</t>
    </rPh>
    <rPh sb="3" eb="11">
      <t>コウセイネンキンホケンホウダイ</t>
    </rPh>
    <rPh sb="13" eb="15">
      <t>ジョウダイ</t>
    </rPh>
    <rPh sb="16" eb="17">
      <t>コウ</t>
    </rPh>
    <rPh sb="19" eb="21">
      <t>マツビ</t>
    </rPh>
    <rPh sb="21" eb="23">
      <t>タダシガキ</t>
    </rPh>
    <rPh sb="26" eb="28">
      <t>カキ</t>
    </rPh>
    <rPh sb="29" eb="31">
      <t>キテイ</t>
    </rPh>
    <rPh sb="93" eb="95">
      <t>サキ</t>
    </rPh>
    <rPh sb="96" eb="98">
      <t>ジレイ</t>
    </rPh>
    <rPh sb="101" eb="102">
      <t>ア</t>
    </rPh>
    <rPh sb="110" eb="112">
      <t>トウガイ</t>
    </rPh>
    <rPh sb="112" eb="113">
      <t>コ</t>
    </rPh>
    <rPh sb="115" eb="116">
      <t>ガク</t>
    </rPh>
    <rPh sb="124" eb="125">
      <t>エン</t>
    </rPh>
    <rPh sb="133" eb="134">
      <t>エン</t>
    </rPh>
    <rPh sb="142" eb="143">
      <t>エン</t>
    </rPh>
    <rPh sb="144" eb="145">
      <t>ドウ</t>
    </rPh>
    <rPh sb="154" eb="155">
      <t>エン</t>
    </rPh>
    <rPh sb="158" eb="165">
      <t>シキュウテイシキジュンガク</t>
    </rPh>
    <rPh sb="167" eb="169">
      <t>トウガイ</t>
    </rPh>
    <rPh sb="169" eb="170">
      <t>コ</t>
    </rPh>
    <rPh sb="172" eb="173">
      <t>ガク</t>
    </rPh>
    <rPh sb="180" eb="181">
      <t>エン</t>
    </rPh>
    <rPh sb="198" eb="199">
      <t>エン</t>
    </rPh>
    <rPh sb="201" eb="203">
      <t>トウガイ</t>
    </rPh>
    <rPh sb="203" eb="209">
      <t>ロウレイコウセイネンキン</t>
    </rPh>
    <rPh sb="211" eb="215">
      <t>キホンゲツガク</t>
    </rPh>
    <rPh sb="223" eb="224">
      <t>エン</t>
    </rPh>
    <rPh sb="237" eb="238">
      <t>エン</t>
    </rPh>
    <rPh sb="241" eb="248">
      <t>シキュウテイシキジュンガク</t>
    </rPh>
    <rPh sb="250" eb="252">
      <t>トウガイ</t>
    </rPh>
    <rPh sb="252" eb="258">
      <t>ロウレイコウセイネンキン</t>
    </rPh>
    <rPh sb="267" eb="269">
      <t>トウガイ</t>
    </rPh>
    <rPh sb="269" eb="275">
      <t>ロウレイコウセイネンキン</t>
    </rPh>
    <rPh sb="276" eb="278">
      <t>ゼンブ</t>
    </rPh>
    <rPh sb="279" eb="281">
      <t>シキュウ</t>
    </rPh>
    <rPh sb="282" eb="284">
      <t>テイシ</t>
    </rPh>
    <rPh sb="293" eb="294">
      <t>カンガ</t>
    </rPh>
    <phoneticPr fontId="1"/>
  </si>
  <si>
    <t>*2</t>
    <phoneticPr fontId="1"/>
  </si>
  <si>
    <t>支給停止額(月額)≧基本月額となる場合は、その月の年金額は全額支給停止となります。そのことは平たく言えば、年金の受給額に比し、月々の働いて得た額のほうがかなり多い場合には、年金の受給額を全額支給停止にしますということです。</t>
    <rPh sb="0" eb="2">
      <t>シキュウ</t>
    </rPh>
    <rPh sb="2" eb="5">
      <t>テイシガク</t>
    </rPh>
    <rPh sb="6" eb="8">
      <t>ゲツガク</t>
    </rPh>
    <rPh sb="10" eb="12">
      <t>キホン</t>
    </rPh>
    <rPh sb="12" eb="14">
      <t>ゲツガク</t>
    </rPh>
    <rPh sb="17" eb="19">
      <t>バアイ</t>
    </rPh>
    <rPh sb="23" eb="24">
      <t>ゲツ</t>
    </rPh>
    <rPh sb="25" eb="28">
      <t>ネンキンガク</t>
    </rPh>
    <rPh sb="29" eb="31">
      <t>ゼンガク</t>
    </rPh>
    <rPh sb="31" eb="33">
      <t>シキュウ</t>
    </rPh>
    <rPh sb="33" eb="35">
      <t>テイシ</t>
    </rPh>
    <rPh sb="46" eb="47">
      <t>ヒラ</t>
    </rPh>
    <rPh sb="49" eb="50">
      <t>イ</t>
    </rPh>
    <rPh sb="53" eb="55">
      <t>ネンキン</t>
    </rPh>
    <rPh sb="56" eb="58">
      <t>ジュキュウ</t>
    </rPh>
    <rPh sb="58" eb="59">
      <t>ガク</t>
    </rPh>
    <rPh sb="60" eb="61">
      <t>ヒ</t>
    </rPh>
    <rPh sb="63" eb="65">
      <t>ツキヅキ</t>
    </rPh>
    <rPh sb="66" eb="67">
      <t>ハタラ</t>
    </rPh>
    <rPh sb="69" eb="70">
      <t>エ</t>
    </rPh>
    <rPh sb="71" eb="72">
      <t>ガク</t>
    </rPh>
    <rPh sb="79" eb="80">
      <t>オオ</t>
    </rPh>
    <rPh sb="81" eb="83">
      <t>バアイ</t>
    </rPh>
    <rPh sb="86" eb="88">
      <t>ネンキン</t>
    </rPh>
    <rPh sb="89" eb="92">
      <t>ジュキュウガク</t>
    </rPh>
    <rPh sb="93" eb="95">
      <t>ゼンガク</t>
    </rPh>
    <rPh sb="95" eb="97">
      <t>シキュウ</t>
    </rPh>
    <rPh sb="97" eb="99">
      <t>テイシ</t>
    </rPh>
    <phoneticPr fontId="1"/>
  </si>
  <si>
    <r>
      <rPr>
        <b/>
        <sz val="10"/>
        <color rgb="FFEE0000"/>
        <rFont val="游ゴシック"/>
        <family val="3"/>
        <charset val="128"/>
        <scheme val="minor"/>
      </rPr>
      <t>*2</t>
    </r>
    <r>
      <rPr>
        <b/>
        <sz val="10"/>
        <color theme="1"/>
        <rFont val="游ゴシック"/>
        <family val="3"/>
        <charset val="128"/>
        <scheme val="minor"/>
      </rPr>
      <t xml:space="preserve"> 当該</t>
    </r>
    <r>
      <rPr>
        <b/>
        <sz val="10"/>
        <color rgb="FF0070C0"/>
        <rFont val="游ゴシック"/>
        <family val="3"/>
        <charset val="128"/>
        <scheme val="minor"/>
      </rPr>
      <t>&lt;事例2&gt;</t>
    </r>
    <r>
      <rPr>
        <b/>
        <sz val="10"/>
        <color theme="1"/>
        <rFont val="游ゴシック"/>
        <family val="3"/>
        <charset val="128"/>
        <scheme val="minor"/>
      </rPr>
      <t>の場合の実際の在職老齢年金による「支給停止額(月額)」は232,500円(=(200,000円+775,000円-510,000円)×1/2)となります。つまり、「支給停止額(月額)」≧「基本月額」となります。この場合には、「支給停止額(月額)」が「基本月額」200,000円と同額になるよう、当該欄に計算式を組み込んでいますので、お含みおきください。従って、</t>
    </r>
    <r>
      <rPr>
        <b/>
        <sz val="10"/>
        <color rgb="FFFF0000"/>
        <rFont val="游ゴシック"/>
        <family val="3"/>
        <charset val="128"/>
        <scheme val="minor"/>
      </rPr>
      <t>*3</t>
    </r>
    <r>
      <rPr>
        <b/>
        <sz val="10"/>
        <color theme="1"/>
        <rFont val="游ゴシック"/>
        <family val="3"/>
        <charset val="128"/>
        <scheme val="minor"/>
      </rPr>
      <t>欄は必然的に0となります。</t>
    </r>
    <rPh sb="3" eb="5">
      <t>トウガイ</t>
    </rPh>
    <rPh sb="6" eb="8">
      <t>ジレイ</t>
    </rPh>
    <rPh sb="11" eb="13">
      <t>バアイ</t>
    </rPh>
    <rPh sb="14" eb="16">
      <t>ジッサイ</t>
    </rPh>
    <rPh sb="17" eb="21">
      <t>ザイショクロウレイ</t>
    </rPh>
    <rPh sb="21" eb="23">
      <t>ネンキン</t>
    </rPh>
    <rPh sb="27" eb="29">
      <t>シキュウ</t>
    </rPh>
    <rPh sb="29" eb="31">
      <t>テイシ</t>
    </rPh>
    <rPh sb="31" eb="32">
      <t>ガク</t>
    </rPh>
    <rPh sb="33" eb="35">
      <t>ゲツガク</t>
    </rPh>
    <rPh sb="45" eb="46">
      <t>エン</t>
    </rPh>
    <rPh sb="56" eb="57">
      <t>エン</t>
    </rPh>
    <rPh sb="65" eb="66">
      <t>エン</t>
    </rPh>
    <rPh sb="74" eb="75">
      <t>エン</t>
    </rPh>
    <rPh sb="117" eb="119">
      <t>バアイ</t>
    </rPh>
    <rPh sb="135" eb="139">
      <t>キホンゲツガク</t>
    </rPh>
    <rPh sb="147" eb="148">
      <t>エン</t>
    </rPh>
    <rPh sb="149" eb="151">
      <t>ドウガク</t>
    </rPh>
    <rPh sb="157" eb="160">
      <t>トウガイラン</t>
    </rPh>
    <rPh sb="161" eb="164">
      <t>ケイサンシキ</t>
    </rPh>
    <rPh sb="165" eb="166">
      <t>ク</t>
    </rPh>
    <rPh sb="167" eb="168">
      <t>コ</t>
    </rPh>
    <rPh sb="177" eb="178">
      <t>フク</t>
    </rPh>
    <rPh sb="186" eb="187">
      <t>シタガ</t>
    </rPh>
    <rPh sb="192" eb="193">
      <t>ラン</t>
    </rPh>
    <rPh sb="194" eb="197">
      <t>ヒツゼンテキ</t>
    </rPh>
    <phoneticPr fontId="1"/>
  </si>
  <si>
    <t>&lt;厚生労働省年金局に対する質問&gt;</t>
    <rPh sb="1" eb="6">
      <t>コウセイロウドウショウ</t>
    </rPh>
    <rPh sb="6" eb="9">
      <t>ネンキンキョク</t>
    </rPh>
    <rPh sb="10" eb="11">
      <t>タイ</t>
    </rPh>
    <rPh sb="13" eb="15">
      <t>シツモン</t>
    </rPh>
    <phoneticPr fontId="1"/>
  </si>
  <si>
    <t>令和7年6月30日に開催された厚生労働省社会保障審議会年金部会において配布された「資料１　社会経済の変化を踏まえた年金制度の機能強化のための国民年金法等の一部を改正する等の法律(令和７年法律第74号)の概要等」の中にある「I 2　在職老齢年金制度の見直し」とする解説文等左方の「支給停止基準額」表につき、『当該表は「支給停止調整額」のことを言っているのではないか』旨の質問(R7.7/1)を投げ掛けています。「支給停止調整額」については、今般の改正において、改正厚生年金保険法第46条第3項として、現行の法定額480,000円を620,000円に見直されていること、「支給停止基準額」というのはそもそも、在職老齢年金制度の対象者たる老齢厚生年金の受給者個々に算定されるものであって、「支給停止調整額」のように当該受給者全体に対し一律に適用されるものではないことを踏まえると、当該表の題目としては、「支給停止調整額」とすべきではないかと思われます。ただ、当方に認識違いがあるといけませんので、そのことのご回答を求めているわけです。そのご回答をもって、改めてこの場で確かなことをご報告申し上げたいと思っています。</t>
    <rPh sb="0" eb="2">
      <t>レイワ</t>
    </rPh>
    <rPh sb="3" eb="4">
      <t>ネン</t>
    </rPh>
    <rPh sb="5" eb="6">
      <t>ゲツ</t>
    </rPh>
    <rPh sb="8" eb="9">
      <t>ヒ</t>
    </rPh>
    <rPh sb="10" eb="12">
      <t>カイサイ</t>
    </rPh>
    <rPh sb="15" eb="20">
      <t>コウセイロウドウショウ</t>
    </rPh>
    <rPh sb="20" eb="24">
      <t>シャカイホショウ</t>
    </rPh>
    <rPh sb="24" eb="27">
      <t>シンギカイ</t>
    </rPh>
    <rPh sb="27" eb="29">
      <t>ネンキン</t>
    </rPh>
    <rPh sb="29" eb="31">
      <t>ブカイ</t>
    </rPh>
    <rPh sb="35" eb="37">
      <t>ハイフ</t>
    </rPh>
    <rPh sb="106" eb="107">
      <t>ナカ</t>
    </rPh>
    <rPh sb="115" eb="123">
      <t>ザイショクロウレイネンキンセイド</t>
    </rPh>
    <rPh sb="124" eb="126">
      <t>ミナオ</t>
    </rPh>
    <rPh sb="131" eb="133">
      <t>カイセツ</t>
    </rPh>
    <rPh sb="133" eb="134">
      <t>ブン</t>
    </rPh>
    <rPh sb="134" eb="135">
      <t>トウ</t>
    </rPh>
    <rPh sb="135" eb="137">
      <t>サホウ</t>
    </rPh>
    <rPh sb="139" eb="141">
      <t>シキュウ</t>
    </rPh>
    <rPh sb="141" eb="143">
      <t>テイシ</t>
    </rPh>
    <rPh sb="143" eb="146">
      <t>キジュンガク</t>
    </rPh>
    <rPh sb="147" eb="148">
      <t>ヒョウ</t>
    </rPh>
    <rPh sb="153" eb="155">
      <t>トウガイ</t>
    </rPh>
    <rPh sb="155" eb="156">
      <t>ヒョウ</t>
    </rPh>
    <rPh sb="158" eb="162">
      <t>シキュウテイシ</t>
    </rPh>
    <rPh sb="162" eb="165">
      <t>チョウセイガク</t>
    </rPh>
    <rPh sb="170" eb="171">
      <t>イ</t>
    </rPh>
    <rPh sb="182" eb="183">
      <t>ムネ</t>
    </rPh>
    <rPh sb="184" eb="186">
      <t>シツモン</t>
    </rPh>
    <rPh sb="195" eb="196">
      <t>ナ</t>
    </rPh>
    <rPh sb="197" eb="198">
      <t>カ</t>
    </rPh>
    <rPh sb="205" eb="212">
      <t>シキュウテイシチョウセイガク</t>
    </rPh>
    <rPh sb="219" eb="221">
      <t>コンパン</t>
    </rPh>
    <rPh sb="222" eb="224">
      <t>カイセイ</t>
    </rPh>
    <rPh sb="229" eb="231">
      <t>カイセイ</t>
    </rPh>
    <rPh sb="231" eb="239">
      <t>コウセイネンキンホケンホウダイ</t>
    </rPh>
    <rPh sb="241" eb="243">
      <t>ジョウダイ</t>
    </rPh>
    <rPh sb="244" eb="245">
      <t>コウ</t>
    </rPh>
    <rPh sb="249" eb="251">
      <t>ゲンコウ</t>
    </rPh>
    <rPh sb="252" eb="255">
      <t>ホウテイガク</t>
    </rPh>
    <rPh sb="262" eb="263">
      <t>エン</t>
    </rPh>
    <rPh sb="271" eb="272">
      <t>エン</t>
    </rPh>
    <rPh sb="273" eb="275">
      <t>ミナオ</t>
    </rPh>
    <rPh sb="284" eb="286">
      <t>シキュウ</t>
    </rPh>
    <rPh sb="286" eb="288">
      <t>テイシ</t>
    </rPh>
    <rPh sb="288" eb="291">
      <t>キジュンガク</t>
    </rPh>
    <rPh sb="302" eb="310">
      <t>ザイショクロウレイネンキンセイド</t>
    </rPh>
    <rPh sb="311" eb="314">
      <t>タイショウシャ</t>
    </rPh>
    <rPh sb="316" eb="322">
      <t>ロウレイコウセイネンキン</t>
    </rPh>
    <rPh sb="323" eb="326">
      <t>ジュキュウシャ</t>
    </rPh>
    <rPh sb="326" eb="328">
      <t>ココ</t>
    </rPh>
    <rPh sb="329" eb="331">
      <t>サンテイ</t>
    </rPh>
    <rPh sb="354" eb="356">
      <t>トウガイ</t>
    </rPh>
    <rPh sb="356" eb="359">
      <t>ジュキュウシャ</t>
    </rPh>
    <rPh sb="359" eb="361">
      <t>ゼンタイ</t>
    </rPh>
    <rPh sb="362" eb="363">
      <t>タイ</t>
    </rPh>
    <rPh sb="364" eb="366">
      <t>イチリツ</t>
    </rPh>
    <rPh sb="367" eb="369">
      <t>テキヨウ</t>
    </rPh>
    <rPh sb="381" eb="382">
      <t>フ</t>
    </rPh>
    <rPh sb="387" eb="389">
      <t>トウガイ</t>
    </rPh>
    <rPh sb="389" eb="390">
      <t>ヒョウ</t>
    </rPh>
    <rPh sb="391" eb="393">
      <t>ダイモク</t>
    </rPh>
    <rPh sb="399" eb="403">
      <t>シキュウテイシ</t>
    </rPh>
    <rPh sb="403" eb="405">
      <t>チョウセイ</t>
    </rPh>
    <rPh sb="405" eb="406">
      <t>ガク</t>
    </rPh>
    <rPh sb="417" eb="418">
      <t>オモ</t>
    </rPh>
    <rPh sb="426" eb="428">
      <t>トウホウ</t>
    </rPh>
    <rPh sb="429" eb="431">
      <t>ニンシキ</t>
    </rPh>
    <rPh sb="431" eb="432">
      <t>チガ</t>
    </rPh>
    <rPh sb="451" eb="453">
      <t>カイトウ</t>
    </rPh>
    <rPh sb="454" eb="455">
      <t>モト</t>
    </rPh>
    <rPh sb="467" eb="469">
      <t>カイトウ</t>
    </rPh>
    <rPh sb="474" eb="475">
      <t>アラタ</t>
    </rPh>
    <rPh sb="479" eb="480">
      <t>バ</t>
    </rPh>
    <rPh sb="481" eb="482">
      <t>タシ</t>
    </rPh>
    <rPh sb="488" eb="490">
      <t>ホウコク</t>
    </rPh>
    <rPh sb="490" eb="491">
      <t>モウ</t>
    </rPh>
    <rPh sb="492" eb="493">
      <t>ア</t>
    </rPh>
    <rPh sb="497" eb="498">
      <t>オモ</t>
    </rPh>
    <phoneticPr fontId="1"/>
  </si>
  <si>
    <r>
      <t>「標準報酬月額の等級の上限の弾力的変更」についても、改正されています。施行予定日は令和9年9月1日です。</t>
    </r>
    <r>
      <rPr>
        <b/>
        <sz val="11"/>
        <color rgb="FFFF0000"/>
        <rFont val="游ゴシック"/>
        <family val="3"/>
        <charset val="128"/>
        <scheme val="minor"/>
      </rPr>
      <t>※3</t>
    </r>
    <r>
      <rPr>
        <b/>
        <sz val="11"/>
        <color theme="1"/>
        <rFont val="游ゴシック"/>
        <family val="3"/>
        <charset val="128"/>
        <scheme val="minor"/>
      </rPr>
      <t>に掲げた弊職作成の資料の中に記載しています。</t>
    </r>
    <rPh sb="26" eb="28">
      <t>カイセイ</t>
    </rPh>
    <rPh sb="35" eb="37">
      <t>セコウ</t>
    </rPh>
    <rPh sb="37" eb="40">
      <t>ヨテイビ</t>
    </rPh>
    <rPh sb="41" eb="43">
      <t>レイワ</t>
    </rPh>
    <rPh sb="44" eb="45">
      <t>ネン</t>
    </rPh>
    <rPh sb="46" eb="47">
      <t>ゲツ</t>
    </rPh>
    <rPh sb="48" eb="49">
      <t>ヒ</t>
    </rPh>
    <rPh sb="55" eb="56">
      <t>カカ</t>
    </rPh>
    <rPh sb="58" eb="60">
      <t>ヘイショク</t>
    </rPh>
    <rPh sb="60" eb="62">
      <t>サクセイ</t>
    </rPh>
    <rPh sb="63" eb="65">
      <t>シリョウ</t>
    </rPh>
    <rPh sb="66" eb="67">
      <t>ナカ</t>
    </rPh>
    <rPh sb="68" eb="70">
      <t>キサイ</t>
    </rPh>
    <phoneticPr fontId="1"/>
  </si>
  <si>
    <t>※4</t>
    <phoneticPr fontId="1"/>
  </si>
  <si>
    <t>改正厚生年金保険法第20条の新旧対照表(厚生労働省ホームページより引用)等の資料(一部、弊職作成分あり)はこちらからどうぞ</t>
    <rPh sb="0" eb="2">
      <t>カイセイ</t>
    </rPh>
    <rPh sb="2" eb="10">
      <t>コウセイネンキンホケンホウダイ</t>
    </rPh>
    <rPh sb="12" eb="13">
      <t>ジョウ</t>
    </rPh>
    <rPh sb="14" eb="19">
      <t>シンキュウタイショウヒョウ</t>
    </rPh>
    <rPh sb="20" eb="25">
      <t>コウセイロウドウショウ</t>
    </rPh>
    <rPh sb="33" eb="35">
      <t>インヨウ</t>
    </rPh>
    <rPh sb="36" eb="37">
      <t>トウ</t>
    </rPh>
    <rPh sb="38" eb="40">
      <t>シリョウ</t>
    </rPh>
    <rPh sb="41" eb="43">
      <t>イチブ</t>
    </rPh>
    <rPh sb="44" eb="46">
      <t>ヘイショク</t>
    </rPh>
    <rPh sb="46" eb="48">
      <t>サクセイ</t>
    </rPh>
    <rPh sb="48" eb="49">
      <t>ブン</t>
    </rPh>
    <phoneticPr fontId="1"/>
  </si>
  <si>
    <t>※　協会けんぽ(兵庫支部)ホームページより引用</t>
    <rPh sb="2" eb="4">
      <t>キョウカイ</t>
    </rPh>
    <rPh sb="8" eb="10">
      <t>ヒョウゴ</t>
    </rPh>
    <rPh sb="10" eb="12">
      <t>シブ</t>
    </rPh>
    <rPh sb="21" eb="23">
      <t>インヨウ</t>
    </rPh>
    <phoneticPr fontId="1"/>
  </si>
  <si>
    <r>
      <t>現行の厚生年金保険法(R7.6.1施行分)第20条</t>
    </r>
    <r>
      <rPr>
        <b/>
        <sz val="10"/>
        <color rgb="FFFF0000"/>
        <rFont val="游ゴシック"/>
        <family val="3"/>
        <charset val="128"/>
        <scheme val="minor"/>
      </rPr>
      <t>※3</t>
    </r>
    <r>
      <rPr>
        <b/>
        <sz val="10"/>
        <color theme="1"/>
        <rFont val="游ゴシック"/>
        <family val="3"/>
        <charset val="128"/>
        <scheme val="minor"/>
      </rPr>
      <t>では、第31級が標準報酬月額の上限となっていますが、上記「令和2年9月からの標準報酬月額の上限の引き上げ」の資料(厚生労働省ホームページより引用)によれば、同条第2項に規定された「標準報酬月額の等級の上限の弾力的変更」</t>
    </r>
    <r>
      <rPr>
        <b/>
        <sz val="10"/>
        <color rgb="FFFF0000"/>
        <rFont val="游ゴシック"/>
        <family val="3"/>
        <charset val="128"/>
        <scheme val="minor"/>
      </rPr>
      <t>※4</t>
    </r>
    <r>
      <rPr>
        <b/>
        <sz val="10"/>
        <color theme="1"/>
        <rFont val="游ゴシック"/>
        <family val="3"/>
        <charset val="128"/>
        <scheme val="minor"/>
      </rPr>
      <t>により、第31級の上にさらに等級を加える標準報酬月額の等級区分の改定がなされたことで、実際には第32級(標準報酬月額650,000円)が最高等級とされています。そして、今般の「社会経済の変化を踏まえた年金制度の機能強化のための国民年金法等の一部を改正する等の法律」の成立により、令和9年9月1日、令和10年9月1日及び令和11年9月1日といった具合に、標準報酬月額の上限が段階的に引き上げられることになり、これらは法定額として規定されることになります。</t>
    </r>
    <rPh sb="0" eb="2">
      <t>ゲンコウ</t>
    </rPh>
    <rPh sb="3" eb="9">
      <t>コウセイネンキンホケン</t>
    </rPh>
    <rPh sb="9" eb="10">
      <t>ホウ</t>
    </rPh>
    <rPh sb="17" eb="19">
      <t>セコウ</t>
    </rPh>
    <rPh sb="19" eb="20">
      <t>ブン</t>
    </rPh>
    <rPh sb="21" eb="22">
      <t>ダイ</t>
    </rPh>
    <rPh sb="24" eb="25">
      <t>ジョウ</t>
    </rPh>
    <rPh sb="32" eb="33">
      <t>ダイ</t>
    </rPh>
    <rPh sb="37" eb="43">
      <t>ヒョウジュンホウシュウゲツガク</t>
    </rPh>
    <rPh sb="55" eb="57">
      <t>ジョウキ</t>
    </rPh>
    <rPh sb="58" eb="60">
      <t>レイワ</t>
    </rPh>
    <rPh sb="61" eb="62">
      <t>ネン</t>
    </rPh>
    <rPh sb="63" eb="64">
      <t>ゲツ</t>
    </rPh>
    <rPh sb="67" eb="73">
      <t>ヒョウジュンホウシュウゲツガク</t>
    </rPh>
    <rPh sb="192" eb="198">
      <t>ヒョウジュンホウシュウゲツガク</t>
    </rPh>
    <rPh sb="205" eb="206">
      <t>エン</t>
    </rPh>
    <rPh sb="224" eb="226">
      <t>コンパン</t>
    </rPh>
    <rPh sb="273" eb="275">
      <t>セイリツ</t>
    </rPh>
    <rPh sb="279" eb="281">
      <t>レイワ</t>
    </rPh>
    <rPh sb="282" eb="283">
      <t>ネン</t>
    </rPh>
    <rPh sb="284" eb="285">
      <t>ゲツ</t>
    </rPh>
    <rPh sb="286" eb="287">
      <t>ヒ</t>
    </rPh>
    <rPh sb="288" eb="290">
      <t>レイワ</t>
    </rPh>
    <rPh sb="292" eb="293">
      <t>ネン</t>
    </rPh>
    <rPh sb="294" eb="295">
      <t>ゲツ</t>
    </rPh>
    <rPh sb="296" eb="297">
      <t>ヒ</t>
    </rPh>
    <rPh sb="297" eb="298">
      <t>オヨ</t>
    </rPh>
    <rPh sb="299" eb="301">
      <t>レイワ</t>
    </rPh>
    <rPh sb="303" eb="304">
      <t>ネン</t>
    </rPh>
    <rPh sb="305" eb="306">
      <t>ゲツ</t>
    </rPh>
    <rPh sb="307" eb="308">
      <t>ヒ</t>
    </rPh>
    <rPh sb="312" eb="314">
      <t>グアイ</t>
    </rPh>
    <rPh sb="316" eb="322">
      <t>ヒョウジュンホウシュウゲツガク</t>
    </rPh>
    <rPh sb="323" eb="325">
      <t>ジョウゲン</t>
    </rPh>
    <rPh sb="326" eb="329">
      <t>ダンカイテキ</t>
    </rPh>
    <rPh sb="330" eb="331">
      <t>ヒ</t>
    </rPh>
    <rPh sb="332" eb="333">
      <t>ア</t>
    </rPh>
    <rPh sb="347" eb="350">
      <t>ホウテイガク</t>
    </rPh>
    <rPh sb="353" eb="355">
      <t>キテイ</t>
    </rPh>
    <phoneticPr fontId="1"/>
  </si>
  <si>
    <t>平成29年9月を最後に引上げが終了し、厚生年金保険料率は18.3％で固定されています。</t>
    <phoneticPr fontId="1"/>
  </si>
  <si>
    <t>R11.9月から</t>
    <rPh sb="5" eb="6">
      <t>ゲツ</t>
    </rPh>
    <phoneticPr fontId="1"/>
  </si>
  <si>
    <t>以上</t>
    <rPh sb="0" eb="2">
      <t>イジョウ</t>
    </rPh>
    <phoneticPr fontId="1"/>
  </si>
  <si>
    <t>R10.9月から</t>
    <rPh sb="5" eb="6">
      <t>ゲツ</t>
    </rPh>
    <phoneticPr fontId="1"/>
  </si>
  <si>
    <t>未満</t>
    <rPh sb="0" eb="2">
      <t>ミマン</t>
    </rPh>
    <phoneticPr fontId="1"/>
  </si>
  <si>
    <t>R9.9月から</t>
    <rPh sb="4" eb="5">
      <t>ゲツ</t>
    </rPh>
    <phoneticPr fontId="1"/>
  </si>
  <si>
    <t>現行法定額</t>
    <rPh sb="0" eb="2">
      <t>ゲンコウ</t>
    </rPh>
    <rPh sb="3" eb="5">
      <t>テイガク</t>
    </rPh>
    <phoneticPr fontId="1"/>
  </si>
  <si>
    <t>折半額</t>
    <rPh sb="0" eb="2">
      <t>セッパン</t>
    </rPh>
    <rPh sb="2" eb="3">
      <t>ガク</t>
    </rPh>
    <phoneticPr fontId="1"/>
  </si>
  <si>
    <t>全額</t>
    <rPh sb="0" eb="2">
      <t>ゼンガク</t>
    </rPh>
    <phoneticPr fontId="1"/>
  </si>
  <si>
    <t>厚生年金保険料</t>
    <rPh sb="0" eb="2">
      <t>コウセイ</t>
    </rPh>
    <rPh sb="2" eb="4">
      <t>ネンキン</t>
    </rPh>
    <rPh sb="4" eb="7">
      <t>ホケンリョウ</t>
    </rPh>
    <phoneticPr fontId="1"/>
  </si>
  <si>
    <t>報酬月額</t>
    <rPh sb="0" eb="4">
      <t>ホウシュウゲツガク</t>
    </rPh>
    <phoneticPr fontId="1"/>
  </si>
  <si>
    <t>標準報酬月額</t>
    <rPh sb="0" eb="4">
      <t>ヒョウジュンホウシュウ</t>
    </rPh>
    <rPh sb="4" eb="6">
      <t>ゲツガク</t>
    </rPh>
    <phoneticPr fontId="1"/>
  </si>
  <si>
    <t>等級</t>
    <rPh sb="0" eb="2">
      <t>トウキュウ</t>
    </rPh>
    <phoneticPr fontId="1"/>
  </si>
  <si>
    <t>標準報酬月額の上限の段階的引き上げ</t>
    <rPh sb="0" eb="6">
      <t>ヒョウジュンホウシュウゲツガク</t>
    </rPh>
    <rPh sb="7" eb="9">
      <t>ジョウゲン</t>
    </rPh>
    <rPh sb="10" eb="13">
      <t>ダンカイテキ</t>
    </rPh>
    <rPh sb="13" eb="14">
      <t>ヒ</t>
    </rPh>
    <rPh sb="15" eb="16">
      <t>ア</t>
    </rPh>
    <phoneticPr fontId="1"/>
  </si>
  <si>
    <t>標準報酬月額の上限の段階的引き上げについて</t>
    <phoneticPr fontId="1"/>
  </si>
  <si>
    <t>保険料調整制度(厚生年金保険料の場合)</t>
    <rPh sb="0" eb="3">
      <t>ホケンリョウ</t>
    </rPh>
    <rPh sb="3" eb="5">
      <t>チョウセイ</t>
    </rPh>
    <rPh sb="5" eb="7">
      <t>セイド</t>
    </rPh>
    <rPh sb="8" eb="12">
      <t>コウセイネンキン</t>
    </rPh>
    <rPh sb="12" eb="15">
      <t>ホケンリョウ</t>
    </rPh>
    <rPh sb="16" eb="18">
      <t>バアイ</t>
    </rPh>
    <phoneticPr fontId="1"/>
  </si>
  <si>
    <r>
      <t>国民年金の第3号被保険者である妻が第2号被保険者である夫の被扶養配偶者のままである場合、国民年金保険料を負担しなくても基礎年金が支給されます。しかし、そのままでは、厚生年金は支給されず、老後の生活に不安を抱えることになるかもしれません。しかし、今後予定される「被用者保険の適用拡大</t>
    </r>
    <r>
      <rPr>
        <b/>
        <sz val="10"/>
        <color rgb="FFFF0000"/>
        <rFont val="游ゴシック"/>
        <family val="3"/>
        <charset val="128"/>
        <scheme val="minor"/>
      </rPr>
      <t>＊</t>
    </r>
    <r>
      <rPr>
        <b/>
        <sz val="10"/>
        <color theme="1"/>
        <rFont val="游ゴシック"/>
        <family val="3"/>
        <charset val="128"/>
        <scheme val="minor"/>
      </rPr>
      <t>」に伴い、厚生年金保険等の加入に繋がることで、様々な所得保障が得られることになります。ただ、厚生年金保険料等の負担により給与の手取りが従前に比し減ってしまう心配が一方であります。そのような心配を少しでも軽減できるよう、</t>
    </r>
    <r>
      <rPr>
        <b/>
        <u/>
        <sz val="10"/>
        <color rgb="FFFF0000"/>
        <rFont val="游ゴシック"/>
        <family val="3"/>
        <charset val="128"/>
        <scheme val="minor"/>
      </rPr>
      <t>令和8年10月1日から</t>
    </r>
    <r>
      <rPr>
        <b/>
        <u/>
        <sz val="10"/>
        <color theme="1"/>
        <rFont val="游ゴシック"/>
        <family val="3"/>
        <charset val="128"/>
        <scheme val="minor"/>
      </rPr>
      <t>、年収151万円以下の場合、3年間に限り、勤め先の企業が本来の折半ではなく、最大75%分を負担できる特例が設けられる</t>
    </r>
    <r>
      <rPr>
        <b/>
        <sz val="10"/>
        <color theme="1"/>
        <rFont val="游ゴシック"/>
        <family val="3"/>
        <charset val="128"/>
        <scheme val="minor"/>
      </rPr>
      <t>ことになりました。これを</t>
    </r>
    <r>
      <rPr>
        <b/>
        <u/>
        <sz val="10"/>
        <color rgb="FFFF0000"/>
        <rFont val="游ゴシック"/>
        <family val="3"/>
        <charset val="128"/>
        <scheme val="minor"/>
      </rPr>
      <t>「保険料調整制度(就業調整を減らすための保険料調整)」</t>
    </r>
    <r>
      <rPr>
        <b/>
        <sz val="10"/>
        <color theme="1"/>
        <rFont val="游ゴシック"/>
        <family val="3"/>
        <charset val="128"/>
        <scheme val="minor"/>
      </rPr>
      <t>と言います。</t>
    </r>
    <r>
      <rPr>
        <b/>
        <sz val="10"/>
        <color rgb="FFFF0000"/>
        <rFont val="游ゴシック"/>
        <family val="3"/>
        <charset val="128"/>
        <scheme val="minor"/>
      </rPr>
      <t>＊</t>
    </r>
    <r>
      <rPr>
        <b/>
        <sz val="10"/>
        <rFont val="游ゴシック"/>
        <family val="3"/>
        <charset val="128"/>
        <scheme val="minor"/>
      </rPr>
      <t>「被用者保険の適用拡大(企業規模要件の段階的な撤廃(R9.10～)等)」前であっても、企業自らの判断で当該制度の活用が可能となります</t>
    </r>
    <rPh sb="0" eb="4">
      <t>コクミンネンキン</t>
    </rPh>
    <rPh sb="5" eb="6">
      <t>ダイ</t>
    </rPh>
    <rPh sb="7" eb="8">
      <t>ゴウ</t>
    </rPh>
    <rPh sb="8" eb="12">
      <t>ヒホケンシャ</t>
    </rPh>
    <rPh sb="15" eb="16">
      <t>ツマ</t>
    </rPh>
    <rPh sb="17" eb="18">
      <t>ダイ</t>
    </rPh>
    <rPh sb="19" eb="20">
      <t>ゴウ</t>
    </rPh>
    <rPh sb="20" eb="21">
      <t>ヒ</t>
    </rPh>
    <rPh sb="21" eb="24">
      <t>ホケンシャ</t>
    </rPh>
    <rPh sb="27" eb="28">
      <t>オット</t>
    </rPh>
    <rPh sb="29" eb="32">
      <t>ヒフヨウ</t>
    </rPh>
    <rPh sb="32" eb="35">
      <t>ハイグウシャ</t>
    </rPh>
    <rPh sb="41" eb="43">
      <t>バアイ</t>
    </rPh>
    <rPh sb="44" eb="48">
      <t>コクミンネンキン</t>
    </rPh>
    <rPh sb="48" eb="51">
      <t>ホケンリョウ</t>
    </rPh>
    <rPh sb="52" eb="54">
      <t>フタン</t>
    </rPh>
    <rPh sb="59" eb="63">
      <t>キソネンキン</t>
    </rPh>
    <rPh sb="64" eb="66">
      <t>シキュウ</t>
    </rPh>
    <rPh sb="82" eb="86">
      <t>コウセイネンキン</t>
    </rPh>
    <rPh sb="87" eb="89">
      <t>シキュウ</t>
    </rPh>
    <rPh sb="93" eb="95">
      <t>ロウゴ</t>
    </rPh>
    <rPh sb="96" eb="98">
      <t>セイカツ</t>
    </rPh>
    <rPh sb="99" eb="101">
      <t>フアン</t>
    </rPh>
    <rPh sb="102" eb="103">
      <t>カカ</t>
    </rPh>
    <rPh sb="122" eb="124">
      <t>コンゴ</t>
    </rPh>
    <rPh sb="124" eb="126">
      <t>ヨテイ</t>
    </rPh>
    <rPh sb="130" eb="133">
      <t>ヒヨウシャ</t>
    </rPh>
    <rPh sb="133" eb="135">
      <t>ホケン</t>
    </rPh>
    <rPh sb="136" eb="138">
      <t>テキヨウ</t>
    </rPh>
    <rPh sb="138" eb="140">
      <t>カクダイ</t>
    </rPh>
    <rPh sb="143" eb="144">
      <t>トモナ</t>
    </rPh>
    <rPh sb="146" eb="152">
      <t>コウセイネンキンホケン</t>
    </rPh>
    <rPh sb="152" eb="153">
      <t>トウ</t>
    </rPh>
    <rPh sb="154" eb="156">
      <t>カニュウ</t>
    </rPh>
    <rPh sb="157" eb="158">
      <t>ツナ</t>
    </rPh>
    <rPh sb="164" eb="166">
      <t>サマザマ</t>
    </rPh>
    <rPh sb="167" eb="169">
      <t>ショトク</t>
    </rPh>
    <rPh sb="169" eb="171">
      <t>ホショウ</t>
    </rPh>
    <rPh sb="172" eb="173">
      <t>エ</t>
    </rPh>
    <rPh sb="187" eb="189">
      <t>コウセイ</t>
    </rPh>
    <rPh sb="189" eb="191">
      <t>ネンキン</t>
    </rPh>
    <rPh sb="191" eb="194">
      <t>ホケンリョウ</t>
    </rPh>
    <rPh sb="194" eb="195">
      <t>トウ</t>
    </rPh>
    <rPh sb="196" eb="198">
      <t>フタン</t>
    </rPh>
    <rPh sb="201" eb="203">
      <t>キュウヨ</t>
    </rPh>
    <rPh sb="204" eb="206">
      <t>テド</t>
    </rPh>
    <rPh sb="208" eb="210">
      <t>ジュウゼン</t>
    </rPh>
    <rPh sb="211" eb="212">
      <t>ヒ</t>
    </rPh>
    <rPh sb="213" eb="214">
      <t>ヘ</t>
    </rPh>
    <rPh sb="219" eb="221">
      <t>シンパイ</t>
    </rPh>
    <rPh sb="222" eb="224">
      <t>イッポウ</t>
    </rPh>
    <rPh sb="235" eb="237">
      <t>シンパイ</t>
    </rPh>
    <rPh sb="238" eb="239">
      <t>スコ</t>
    </rPh>
    <rPh sb="242" eb="244">
      <t>ケイゲン</t>
    </rPh>
    <rPh sb="250" eb="252">
      <t>レイワ</t>
    </rPh>
    <rPh sb="253" eb="254">
      <t>ネン</t>
    </rPh>
    <rPh sb="256" eb="257">
      <t>ゲツ</t>
    </rPh>
    <rPh sb="258" eb="259">
      <t>ヒ</t>
    </rPh>
    <rPh sb="262" eb="264">
      <t>ネンシュウ</t>
    </rPh>
    <rPh sb="267" eb="269">
      <t>マンエン</t>
    </rPh>
    <rPh sb="269" eb="271">
      <t>イカ</t>
    </rPh>
    <rPh sb="272" eb="274">
      <t>バアイ</t>
    </rPh>
    <rPh sb="276" eb="278">
      <t>ネンカン</t>
    </rPh>
    <rPh sb="279" eb="280">
      <t>カギ</t>
    </rPh>
    <rPh sb="282" eb="283">
      <t>ツト</t>
    </rPh>
    <rPh sb="284" eb="285">
      <t>サキ</t>
    </rPh>
    <rPh sb="286" eb="288">
      <t>キギョウ</t>
    </rPh>
    <rPh sb="289" eb="291">
      <t>ホンライ</t>
    </rPh>
    <rPh sb="292" eb="294">
      <t>セッパン</t>
    </rPh>
    <rPh sb="299" eb="301">
      <t>サイダイ</t>
    </rPh>
    <rPh sb="304" eb="305">
      <t>ブン</t>
    </rPh>
    <rPh sb="306" eb="308">
      <t>フタン</t>
    </rPh>
    <rPh sb="311" eb="313">
      <t>トクレイ</t>
    </rPh>
    <rPh sb="314" eb="315">
      <t>モウ</t>
    </rPh>
    <rPh sb="332" eb="335">
      <t>ホケンリョウ</t>
    </rPh>
    <rPh sb="335" eb="337">
      <t>チョウセイ</t>
    </rPh>
    <rPh sb="337" eb="339">
      <t>セイド</t>
    </rPh>
    <rPh sb="340" eb="342">
      <t>シュウギョウ</t>
    </rPh>
    <rPh sb="342" eb="344">
      <t>チョウセイ</t>
    </rPh>
    <rPh sb="345" eb="346">
      <t>ヘ</t>
    </rPh>
    <rPh sb="351" eb="354">
      <t>ホケンリョウ</t>
    </rPh>
    <rPh sb="354" eb="356">
      <t>チョウセイ</t>
    </rPh>
    <rPh sb="359" eb="360">
      <t>イ</t>
    </rPh>
    <rPh sb="366" eb="369">
      <t>ヒヨウシャ</t>
    </rPh>
    <rPh sb="369" eb="371">
      <t>ホケン</t>
    </rPh>
    <rPh sb="372" eb="374">
      <t>テキヨウ</t>
    </rPh>
    <rPh sb="374" eb="376">
      <t>カクダイ</t>
    </rPh>
    <rPh sb="377" eb="381">
      <t>キギョウキボ</t>
    </rPh>
    <rPh sb="381" eb="383">
      <t>ヨウケン</t>
    </rPh>
    <rPh sb="384" eb="387">
      <t>ダンカイテキ</t>
    </rPh>
    <rPh sb="388" eb="390">
      <t>テッパイ</t>
    </rPh>
    <rPh sb="398" eb="399">
      <t>トウ</t>
    </rPh>
    <rPh sb="401" eb="402">
      <t>マエ</t>
    </rPh>
    <rPh sb="408" eb="410">
      <t>キギョウ</t>
    </rPh>
    <rPh sb="410" eb="411">
      <t>ミズカ</t>
    </rPh>
    <rPh sb="413" eb="415">
      <t>ハンダン</t>
    </rPh>
    <rPh sb="416" eb="418">
      <t>トウガイ</t>
    </rPh>
    <rPh sb="418" eb="420">
      <t>セイド</t>
    </rPh>
    <rPh sb="421" eb="423">
      <t>カツヨウ</t>
    </rPh>
    <rPh sb="424" eb="426">
      <t>カノウ</t>
    </rPh>
    <phoneticPr fontId="1"/>
  </si>
  <si>
    <t>年収換算</t>
    <rPh sb="0" eb="2">
      <t>ネンシュウ</t>
    </rPh>
    <rPh sb="2" eb="4">
      <t>カンサン</t>
    </rPh>
    <phoneticPr fontId="1"/>
  </si>
  <si>
    <t>厚生年金保険料(本来の額)</t>
    <rPh sb="0" eb="2">
      <t>コウセイ</t>
    </rPh>
    <rPh sb="2" eb="4">
      <t>ネンキン</t>
    </rPh>
    <rPh sb="4" eb="7">
      <t>ホケンリョウ</t>
    </rPh>
    <rPh sb="8" eb="10">
      <t>ホンライ</t>
    </rPh>
    <rPh sb="11" eb="12">
      <t>ガク</t>
    </rPh>
    <phoneticPr fontId="1"/>
  </si>
  <si>
    <t>調整後の負担額</t>
    <rPh sb="0" eb="3">
      <t>チョウセイゴ</t>
    </rPh>
    <rPh sb="4" eb="7">
      <t>フタンガク</t>
    </rPh>
    <phoneticPr fontId="1"/>
  </si>
  <si>
    <t>調整後の増減額</t>
    <rPh sb="0" eb="3">
      <t>チョウセイゴ</t>
    </rPh>
    <rPh sb="4" eb="7">
      <t>ゾウゲンガク</t>
    </rPh>
    <phoneticPr fontId="1"/>
  </si>
  <si>
    <r>
      <t xml:space="preserve">労働者
負担率
</t>
    </r>
    <r>
      <rPr>
        <b/>
        <sz val="11"/>
        <color rgb="FFFF0000"/>
        <rFont val="游ゴシック"/>
        <family val="3"/>
        <charset val="128"/>
        <scheme val="minor"/>
      </rPr>
      <t>※2</t>
    </r>
    <rPh sb="0" eb="3">
      <t>ロウドウシャ</t>
    </rPh>
    <rPh sb="4" eb="6">
      <t>フタン</t>
    </rPh>
    <rPh sb="6" eb="7">
      <t>リツ</t>
    </rPh>
    <phoneticPr fontId="1"/>
  </si>
  <si>
    <t>事業主
負担率</t>
    <rPh sb="0" eb="3">
      <t>ジギョウヌシ</t>
    </rPh>
    <rPh sb="4" eb="7">
      <t>フタンリツ</t>
    </rPh>
    <phoneticPr fontId="1"/>
  </si>
  <si>
    <r>
      <t xml:space="preserve">労働者
</t>
    </r>
    <r>
      <rPr>
        <b/>
        <sz val="11"/>
        <color rgb="FFFF0000"/>
        <rFont val="游ゴシック"/>
        <family val="3"/>
        <charset val="128"/>
        <scheme val="minor"/>
      </rPr>
      <t>※3</t>
    </r>
    <rPh sb="0" eb="3">
      <t>ロウドウシャ</t>
    </rPh>
    <phoneticPr fontId="1"/>
  </si>
  <si>
    <t>事業主</t>
    <rPh sb="0" eb="3">
      <t>ジギョウヌシ</t>
    </rPh>
    <phoneticPr fontId="1"/>
  </si>
  <si>
    <t>労働者</t>
    <rPh sb="0" eb="3">
      <t>ロウドウシャ</t>
    </rPh>
    <phoneticPr fontId="1"/>
  </si>
  <si>
    <t>1年目
～
2年目</t>
    <rPh sb="1" eb="2">
      <t>ネン</t>
    </rPh>
    <rPh sb="2" eb="3">
      <t>メ</t>
    </rPh>
    <rPh sb="7" eb="9">
      <t>ネンメ</t>
    </rPh>
    <phoneticPr fontId="1"/>
  </si>
  <si>
    <t>3年目</t>
    <rPh sb="1" eb="3">
      <t>ネンメ</t>
    </rPh>
    <phoneticPr fontId="1"/>
  </si>
  <si>
    <t>➨</t>
    <phoneticPr fontId="1"/>
  </si>
  <si>
    <t>入力(選択)欄</t>
    <rPh sb="0" eb="2">
      <t>ニュウリョク</t>
    </rPh>
    <rPh sb="3" eb="5">
      <t>センタク</t>
    </rPh>
    <rPh sb="6" eb="7">
      <t>ラン</t>
    </rPh>
    <phoneticPr fontId="1"/>
  </si>
  <si>
    <t>令和7年6月30日に開催された厚生労働省社会保障審議会年金部会において配布された「資料１　社会経済の変化を踏まえた年金制度の機能強化のための国民年金法等の一部を改正する等の法律(令和７年法律第74号)の概要等」の中にある「I 1　被用者保険の適用拡大」とする解説文等のうち「被保険者への支援(就業調整を減らすための保険料調整)」の末尾に記載のある「※3　3年目は軽減割合を半減」との但書に従い、当該欄では、2年目までの労働者負担率と3年目でのそれとを区別するために、各等級区分ごとにいずれかの率をプルダウンから選択できるようにしています。プルダウンをクリックして、下方に表示されるのが3年目の労働者負担率となります。</t>
    <rPh sb="115" eb="118">
      <t>ヒヨウシャ</t>
    </rPh>
    <rPh sb="118" eb="120">
      <t>ホケン</t>
    </rPh>
    <rPh sb="121" eb="123">
      <t>テキヨウ</t>
    </rPh>
    <rPh sb="123" eb="125">
      <t>カクダイ</t>
    </rPh>
    <rPh sb="137" eb="141">
      <t>ヒホケンシャ</t>
    </rPh>
    <rPh sb="143" eb="145">
      <t>シエン</t>
    </rPh>
    <rPh sb="146" eb="148">
      <t>シュウギョウ</t>
    </rPh>
    <rPh sb="148" eb="150">
      <t>チョウセイ</t>
    </rPh>
    <rPh sb="151" eb="152">
      <t>ヘ</t>
    </rPh>
    <rPh sb="157" eb="160">
      <t>ホケンリョウ</t>
    </rPh>
    <rPh sb="160" eb="162">
      <t>チョウセイ</t>
    </rPh>
    <rPh sb="165" eb="167">
      <t>マツビ</t>
    </rPh>
    <rPh sb="168" eb="170">
      <t>キサイ</t>
    </rPh>
    <rPh sb="178" eb="180">
      <t>ネンメ</t>
    </rPh>
    <rPh sb="181" eb="183">
      <t>ケイゲン</t>
    </rPh>
    <rPh sb="183" eb="185">
      <t>ワリアイ</t>
    </rPh>
    <rPh sb="186" eb="188">
      <t>ハンゲン</t>
    </rPh>
    <rPh sb="191" eb="193">
      <t>タダシガキ</t>
    </rPh>
    <rPh sb="194" eb="195">
      <t>シタガ</t>
    </rPh>
    <rPh sb="197" eb="199">
      <t>トウガイ</t>
    </rPh>
    <rPh sb="199" eb="200">
      <t>ラン</t>
    </rPh>
    <rPh sb="204" eb="205">
      <t>ネン</t>
    </rPh>
    <rPh sb="205" eb="206">
      <t>メ</t>
    </rPh>
    <rPh sb="209" eb="212">
      <t>ロウドウシャ</t>
    </rPh>
    <rPh sb="212" eb="215">
      <t>フタンリツ</t>
    </rPh>
    <rPh sb="217" eb="219">
      <t>ネンメ</t>
    </rPh>
    <rPh sb="225" eb="227">
      <t>クベツ</t>
    </rPh>
    <rPh sb="233" eb="234">
      <t>カク</t>
    </rPh>
    <rPh sb="234" eb="236">
      <t>トウキュウ</t>
    </rPh>
    <rPh sb="236" eb="238">
      <t>クブン</t>
    </rPh>
    <rPh sb="246" eb="247">
      <t>リツ</t>
    </rPh>
    <rPh sb="255" eb="257">
      <t>センタク</t>
    </rPh>
    <rPh sb="282" eb="284">
      <t>カホウ</t>
    </rPh>
    <rPh sb="285" eb="287">
      <t>ヒョウジ</t>
    </rPh>
    <rPh sb="293" eb="295">
      <t>ネンメ</t>
    </rPh>
    <rPh sb="296" eb="299">
      <t>ロウドウシャ</t>
    </rPh>
    <rPh sb="299" eb="302">
      <t>フタンリツ</t>
    </rPh>
    <phoneticPr fontId="1"/>
  </si>
  <si>
    <t>便宜上、労働者(被保険者)の負担額に算出にあたり、50銭以下の場合は切り捨て、50銭を超える場合は切り上げて1円にする形の計算式としています。</t>
    <rPh sb="0" eb="3">
      <t>ベンギウエ</t>
    </rPh>
    <rPh sb="4" eb="7">
      <t>ロウドウシャ</t>
    </rPh>
    <rPh sb="8" eb="12">
      <t>ヒホケンシャ</t>
    </rPh>
    <rPh sb="14" eb="17">
      <t>フタンガク</t>
    </rPh>
    <rPh sb="18" eb="20">
      <t>サンシュツ</t>
    </rPh>
    <rPh sb="27" eb="30">
      <t>センイカ</t>
    </rPh>
    <rPh sb="31" eb="33">
      <t>バアイ</t>
    </rPh>
    <rPh sb="34" eb="35">
      <t>キ</t>
    </rPh>
    <rPh sb="36" eb="37">
      <t>ス</t>
    </rPh>
    <rPh sb="41" eb="42">
      <t>セン</t>
    </rPh>
    <rPh sb="43" eb="44">
      <t>コ</t>
    </rPh>
    <rPh sb="46" eb="48">
      <t>バアイ</t>
    </rPh>
    <rPh sb="49" eb="50">
      <t>キ</t>
    </rPh>
    <rPh sb="51" eb="52">
      <t>ア</t>
    </rPh>
    <rPh sb="55" eb="56">
      <t>エン</t>
    </rPh>
    <rPh sb="59" eb="60">
      <t>カタチ</t>
    </rPh>
    <rPh sb="61" eb="64">
      <t>ケイサンシキ</t>
    </rPh>
    <phoneticPr fontId="1"/>
  </si>
  <si>
    <t>※　厚生労働省ホームページより引用</t>
    <rPh sb="2" eb="7">
      <t>コウセイロウドウショウ</t>
    </rPh>
    <rPh sb="15" eb="17">
      <t>インヨウ</t>
    </rPh>
    <phoneticPr fontId="1"/>
  </si>
  <si>
    <t>※　日本年金機構ホームページより引用</t>
    <rPh sb="2" eb="6">
      <t>ニホンネンキン</t>
    </rPh>
    <rPh sb="6" eb="8">
      <t>キコウ</t>
    </rPh>
    <rPh sb="16" eb="18">
      <t>インヨウ</t>
    </rPh>
    <phoneticPr fontId="1"/>
  </si>
  <si>
    <r>
      <t>保険料調整制度(健康保険料の場合)(協会けんぽ兵庫支部の場合)</t>
    </r>
    <r>
      <rPr>
        <b/>
        <sz val="20"/>
        <color rgb="FFFF0000"/>
        <rFont val="游ゴシック"/>
        <family val="3"/>
        <charset val="128"/>
        <scheme val="minor"/>
      </rPr>
      <t>※7</t>
    </r>
    <rPh sb="0" eb="3">
      <t>ホケンリョウ</t>
    </rPh>
    <rPh sb="3" eb="5">
      <t>チョウセイ</t>
    </rPh>
    <rPh sb="5" eb="7">
      <t>セイド</t>
    </rPh>
    <rPh sb="8" eb="13">
      <t>ケンコウホケンリョウ</t>
    </rPh>
    <rPh sb="14" eb="16">
      <t>バアイ</t>
    </rPh>
    <rPh sb="18" eb="20">
      <t>キョウカイ</t>
    </rPh>
    <rPh sb="23" eb="25">
      <t>ヒョウゴ</t>
    </rPh>
    <rPh sb="25" eb="27">
      <t>シブ</t>
    </rPh>
    <rPh sb="28" eb="30">
      <t>バアイ</t>
    </rPh>
    <phoneticPr fontId="1"/>
  </si>
  <si>
    <t>兵庫支部以外の場合は、それぞれの支部の料率に置き換えて下さい</t>
    <phoneticPr fontId="1"/>
  </si>
  <si>
    <t>介護保険無</t>
    <rPh sb="0" eb="4">
      <t>カイゴホケン</t>
    </rPh>
    <rPh sb="4" eb="5">
      <t>ム</t>
    </rPh>
    <phoneticPr fontId="1"/>
  </si>
  <si>
    <t>介護保険有</t>
    <rPh sb="0" eb="4">
      <t>カイゴホケン</t>
    </rPh>
    <rPh sb="4" eb="5">
      <t>アリ</t>
    </rPh>
    <phoneticPr fontId="1"/>
  </si>
  <si>
    <t>健康保険料(本来の額)</t>
    <rPh sb="0" eb="2">
      <t>ケンコウ</t>
    </rPh>
    <rPh sb="2" eb="5">
      <t>ホケンリョウ</t>
    </rPh>
    <rPh sb="6" eb="8">
      <t>ホンライ</t>
    </rPh>
    <rPh sb="9" eb="10">
      <t>ガク</t>
    </rPh>
    <phoneticPr fontId="1"/>
  </si>
  <si>
    <r>
      <t xml:space="preserve">労働者
負担率
</t>
    </r>
    <r>
      <rPr>
        <b/>
        <sz val="11"/>
        <color rgb="FFFF0000"/>
        <rFont val="游ゴシック"/>
        <family val="3"/>
        <charset val="128"/>
        <scheme val="minor"/>
      </rPr>
      <t>※5</t>
    </r>
    <rPh sb="0" eb="3">
      <t>ロウドウシャ</t>
    </rPh>
    <rPh sb="4" eb="6">
      <t>フタン</t>
    </rPh>
    <rPh sb="6" eb="7">
      <t>リツ</t>
    </rPh>
    <phoneticPr fontId="1"/>
  </si>
  <si>
    <r>
      <t xml:space="preserve">労働者
</t>
    </r>
    <r>
      <rPr>
        <b/>
        <sz val="11"/>
        <color rgb="FFFF0000"/>
        <rFont val="游ゴシック"/>
        <family val="3"/>
        <charset val="128"/>
        <scheme val="minor"/>
      </rPr>
      <t>※6</t>
    </r>
    <rPh sb="0" eb="3">
      <t>ロウドウシャ</t>
    </rPh>
    <phoneticPr fontId="1"/>
  </si>
  <si>
    <t>※5</t>
    <phoneticPr fontId="1"/>
  </si>
  <si>
    <t>健康保険料率の場合、協会けんぽ各支部によって違いますし、その中に介護保険料が含まれている場合とそうでない場合でも、当然、料率が違ってきますので、当該欄において、いずれかの率をプルダウンから選択できるようにしています。プルダウンをクリックして、下方に表示されるのが含まれている場合となります。</t>
    <rPh sb="0" eb="5">
      <t>ケンコウホケンリョウ</t>
    </rPh>
    <rPh sb="5" eb="6">
      <t>リツ</t>
    </rPh>
    <rPh sb="7" eb="9">
      <t>バアイ</t>
    </rPh>
    <rPh sb="10" eb="12">
      <t>キョウカイ</t>
    </rPh>
    <rPh sb="15" eb="16">
      <t>カク</t>
    </rPh>
    <rPh sb="16" eb="18">
      <t>シブ</t>
    </rPh>
    <rPh sb="22" eb="23">
      <t>チガ</t>
    </rPh>
    <rPh sb="30" eb="31">
      <t>ナカ</t>
    </rPh>
    <rPh sb="32" eb="37">
      <t>カイゴホケンリョウ</t>
    </rPh>
    <rPh sb="38" eb="39">
      <t>フク</t>
    </rPh>
    <rPh sb="44" eb="46">
      <t>バアイ</t>
    </rPh>
    <rPh sb="52" eb="54">
      <t>バアイ</t>
    </rPh>
    <rPh sb="57" eb="59">
      <t>トウゼン</t>
    </rPh>
    <rPh sb="60" eb="62">
      <t>リョウリツ</t>
    </rPh>
    <rPh sb="63" eb="64">
      <t>チガ</t>
    </rPh>
    <rPh sb="72" eb="74">
      <t>トウガイ</t>
    </rPh>
    <rPh sb="74" eb="75">
      <t>ラン</t>
    </rPh>
    <rPh sb="85" eb="86">
      <t>リツ</t>
    </rPh>
    <rPh sb="131" eb="132">
      <t>フク</t>
    </rPh>
    <rPh sb="137" eb="139">
      <t>バアイ</t>
    </rPh>
    <phoneticPr fontId="1"/>
  </si>
  <si>
    <t>※6</t>
    <phoneticPr fontId="1"/>
  </si>
  <si>
    <t>上記「I 1　被用者保険の適用拡大」とする解説文等では、厚生年金保険料のことしか言及されていませんが、「社会経済の変化を踏まえた年金制度の機能強化のための国民年金法等の一部を改正する等の法律案要綱 第二十七 施行期日等 五 短時間被保険者の厚生年金保険料等に関する経過措置」の中で、健康保険についても規定され、対象者を健康保険の標準報酬月額等級のうち第1級から第9級までに該当する者に限る旨記載されています。なお、労働者負担率については、第1級から第3級までの分は弊職が調べる限りでは不明となっています。判明次第、上表に正確な率を反映させます。とりあえず、2年目までの労働者負担率と3年目でのそれとは第4級と同じものにしています。　</t>
    <rPh sb="0" eb="2">
      <t>ジョウキ</t>
    </rPh>
    <rPh sb="28" eb="35">
      <t>コウセイネンキンホケンリョウ</t>
    </rPh>
    <rPh sb="40" eb="42">
      <t>ゲンキュウ</t>
    </rPh>
    <rPh sb="100" eb="103">
      <t>ニジュウナナ</t>
    </rPh>
    <rPh sb="110" eb="111">
      <t>ゴ</t>
    </rPh>
    <rPh sb="138" eb="139">
      <t>ナカ</t>
    </rPh>
    <rPh sb="141" eb="145">
      <t>ケンコウホケン</t>
    </rPh>
    <rPh sb="150" eb="152">
      <t>キテイ</t>
    </rPh>
    <rPh sb="155" eb="158">
      <t>タイショウシャ</t>
    </rPh>
    <rPh sb="159" eb="163">
      <t>ケンコウホケン</t>
    </rPh>
    <rPh sb="164" eb="166">
      <t>ヒョウジュン</t>
    </rPh>
    <rPh sb="166" eb="168">
      <t>ホウシュウ</t>
    </rPh>
    <rPh sb="168" eb="170">
      <t>ゲツガク</t>
    </rPh>
    <rPh sb="170" eb="172">
      <t>トウキュウ</t>
    </rPh>
    <rPh sb="175" eb="176">
      <t>ダイ</t>
    </rPh>
    <rPh sb="177" eb="178">
      <t>キュウ</t>
    </rPh>
    <rPh sb="180" eb="181">
      <t>ダイ</t>
    </rPh>
    <rPh sb="182" eb="183">
      <t>キュウ</t>
    </rPh>
    <rPh sb="186" eb="188">
      <t>ガイトウ</t>
    </rPh>
    <rPh sb="190" eb="191">
      <t>モノ</t>
    </rPh>
    <rPh sb="192" eb="193">
      <t>カギ</t>
    </rPh>
    <rPh sb="194" eb="195">
      <t>ムネ</t>
    </rPh>
    <rPh sb="195" eb="197">
      <t>キサイ</t>
    </rPh>
    <rPh sb="207" eb="210">
      <t>ロウドウシャ</t>
    </rPh>
    <rPh sb="210" eb="213">
      <t>フタンリツ</t>
    </rPh>
    <rPh sb="219" eb="220">
      <t>ダイ</t>
    </rPh>
    <rPh sb="221" eb="222">
      <t>キュウ</t>
    </rPh>
    <rPh sb="224" eb="225">
      <t>ダイ</t>
    </rPh>
    <rPh sb="226" eb="227">
      <t>キュウ</t>
    </rPh>
    <rPh sb="230" eb="231">
      <t>ブン</t>
    </rPh>
    <rPh sb="232" eb="234">
      <t>ヘイショク</t>
    </rPh>
    <rPh sb="235" eb="236">
      <t>シラ</t>
    </rPh>
    <rPh sb="238" eb="239">
      <t>カギ</t>
    </rPh>
    <rPh sb="242" eb="244">
      <t>フメイ</t>
    </rPh>
    <rPh sb="252" eb="254">
      <t>ハンメイ</t>
    </rPh>
    <rPh sb="254" eb="256">
      <t>シダイ</t>
    </rPh>
    <rPh sb="257" eb="259">
      <t>ジョウヒョウ</t>
    </rPh>
    <rPh sb="260" eb="262">
      <t>セイカク</t>
    </rPh>
    <rPh sb="263" eb="264">
      <t>リツ</t>
    </rPh>
    <rPh sb="265" eb="267">
      <t>ハンエイ</t>
    </rPh>
    <rPh sb="300" eb="301">
      <t>ダイ</t>
    </rPh>
    <rPh sb="302" eb="303">
      <t>キュウ</t>
    </rPh>
    <rPh sb="304" eb="305">
      <t>オナ</t>
    </rPh>
    <phoneticPr fontId="1"/>
  </si>
  <si>
    <r>
      <t>「社会経済の変化を踏まえた年金制度の機能強化のための国民年金法等の一部を改正する等の法律案要綱 第二十七 施行期日等 五 短時間被保険者の厚生年金保険料等に関する経過措置」はこちらからどうぞ</t>
    </r>
    <r>
      <rPr>
        <b/>
        <sz val="11"/>
        <rFont val="游ゴシック"/>
        <family val="3"/>
        <charset val="128"/>
        <scheme val="minor"/>
      </rPr>
      <t>(厚生労働省ホームページより引用)</t>
    </r>
    <rPh sb="96" eb="101">
      <t>コウセイロウドウショウ</t>
    </rPh>
    <rPh sb="109" eb="111">
      <t>インヨウ</t>
    </rPh>
    <phoneticPr fontId="1"/>
  </si>
  <si>
    <t>保険料調整制度(厚生年金保険料+健康保険料)</t>
    <rPh sb="0" eb="3">
      <t>ホケンリョウ</t>
    </rPh>
    <rPh sb="3" eb="5">
      <t>チョウセイ</t>
    </rPh>
    <rPh sb="5" eb="7">
      <t>セイド</t>
    </rPh>
    <rPh sb="8" eb="15">
      <t>コウセイネンキンホケンリョウ</t>
    </rPh>
    <rPh sb="16" eb="20">
      <t>ケンコウホケン</t>
    </rPh>
    <rPh sb="20" eb="21">
      <t>リョウ</t>
    </rPh>
    <phoneticPr fontId="1"/>
  </si>
  <si>
    <t>等級
( 厚年)</t>
    <rPh sb="0" eb="2">
      <t>トウキュウ</t>
    </rPh>
    <rPh sb="5" eb="6">
      <t>コウ</t>
    </rPh>
    <rPh sb="6" eb="7">
      <t>ネン</t>
    </rPh>
    <phoneticPr fontId="1"/>
  </si>
  <si>
    <t>4(1)</t>
    <phoneticPr fontId="1"/>
  </si>
  <si>
    <t>5(2)</t>
    <phoneticPr fontId="1"/>
  </si>
  <si>
    <t>6(3)</t>
    <phoneticPr fontId="1"/>
  </si>
  <si>
    <t>7(4)</t>
    <phoneticPr fontId="1"/>
  </si>
  <si>
    <t>8(5)</t>
    <phoneticPr fontId="1"/>
  </si>
  <si>
    <t>9(6)</t>
    <phoneticPr fontId="1"/>
  </si>
  <si>
    <r>
      <t>※14</t>
    </r>
    <r>
      <rPr>
        <b/>
        <sz val="12"/>
        <color rgb="FFC00000"/>
        <rFont val="Segoe UI Symbol"/>
        <family val="2"/>
      </rPr>
      <t>➨</t>
    </r>
    <r>
      <rPr>
        <b/>
        <sz val="12"/>
        <color rgb="FFC00000"/>
        <rFont val="游ゴシック"/>
        <family val="2"/>
        <charset val="128"/>
        <scheme val="minor"/>
      </rPr>
      <t>(改)
・当該特例における死亡日要件につき、10年延長されて、令和18年4月1日前と改正されました。(施行日　令和7年6月20日)
・当該改正は、障害基礎(厚生)年金についても同様となっています。障害年金の場合には、「初診日」となります。</t>
    </r>
    <rPh sb="5" eb="6">
      <t>カイ</t>
    </rPh>
    <rPh sb="9" eb="11">
      <t>トウガイ</t>
    </rPh>
    <rPh sb="11" eb="13">
      <t>トクレイ</t>
    </rPh>
    <rPh sb="17" eb="20">
      <t>シボウビ</t>
    </rPh>
    <rPh sb="20" eb="22">
      <t>ヨウケン</t>
    </rPh>
    <rPh sb="28" eb="29">
      <t>ネン</t>
    </rPh>
    <rPh sb="29" eb="31">
      <t>エンチョウ</t>
    </rPh>
    <rPh sb="35" eb="37">
      <t>レイワ</t>
    </rPh>
    <rPh sb="39" eb="40">
      <t>ネン</t>
    </rPh>
    <rPh sb="41" eb="42">
      <t>ゲツ</t>
    </rPh>
    <rPh sb="43" eb="44">
      <t>ヒ</t>
    </rPh>
    <rPh sb="44" eb="45">
      <t>マエ</t>
    </rPh>
    <rPh sb="46" eb="48">
      <t>カイセイ</t>
    </rPh>
    <rPh sb="55" eb="57">
      <t>セコウ</t>
    </rPh>
    <rPh sb="57" eb="58">
      <t>ヒ</t>
    </rPh>
    <rPh sb="59" eb="61">
      <t>レイワ</t>
    </rPh>
    <rPh sb="62" eb="63">
      <t>ネン</t>
    </rPh>
    <rPh sb="64" eb="65">
      <t>ゲツ</t>
    </rPh>
    <rPh sb="67" eb="68">
      <t>ヒ</t>
    </rPh>
    <rPh sb="71" eb="73">
      <t>トウガイ</t>
    </rPh>
    <rPh sb="73" eb="75">
      <t>カイセイ</t>
    </rPh>
    <rPh sb="77" eb="79">
      <t>ショウガイ</t>
    </rPh>
    <rPh sb="79" eb="81">
      <t>キソ</t>
    </rPh>
    <rPh sb="82" eb="84">
      <t>コウセイ</t>
    </rPh>
    <rPh sb="85" eb="87">
      <t>ネンキン</t>
    </rPh>
    <rPh sb="92" eb="94">
      <t>ドウヨウ</t>
    </rPh>
    <rPh sb="102" eb="104">
      <t>ショウガイ</t>
    </rPh>
    <rPh sb="104" eb="106">
      <t>ネンキン</t>
    </rPh>
    <rPh sb="107" eb="109">
      <t>バアイ</t>
    </rPh>
    <rPh sb="113" eb="116">
      <t>ショシンビ</t>
    </rPh>
    <phoneticPr fontId="1"/>
  </si>
  <si>
    <r>
      <t>死亡日が令和８年4月1日</t>
    </r>
    <r>
      <rPr>
        <b/>
        <sz val="12"/>
        <color rgb="FFC00000"/>
        <rFont val="游ゴシック"/>
        <family val="3"/>
        <charset val="128"/>
        <scheme val="minor"/>
      </rPr>
      <t>※14</t>
    </r>
    <r>
      <rPr>
        <b/>
        <sz val="12"/>
        <color theme="1"/>
        <rFont val="游ゴシック"/>
        <family val="3"/>
        <charset val="128"/>
        <scheme val="minor"/>
      </rPr>
      <t>前にある場合で、次のすべての条件に該当する場合に保険料納付要件を満たすものとされています。
・死亡日において、65歳未満であること
・死亡日の前日</t>
    </r>
    <r>
      <rPr>
        <b/>
        <sz val="12"/>
        <color rgb="FFFF0000"/>
        <rFont val="游ゴシック"/>
        <family val="3"/>
        <charset val="128"/>
        <scheme val="minor"/>
      </rPr>
      <t>※3</t>
    </r>
    <r>
      <rPr>
        <b/>
        <sz val="12"/>
        <color theme="1"/>
        <rFont val="游ゴシック"/>
        <family val="3"/>
        <charset val="128"/>
        <scheme val="minor"/>
      </rPr>
      <t>において、死亡日の属する月の前々月</t>
    </r>
    <r>
      <rPr>
        <b/>
        <sz val="12"/>
        <color rgb="FFFF0000"/>
        <rFont val="游ゴシック"/>
        <family val="3"/>
        <charset val="128"/>
        <scheme val="minor"/>
      </rPr>
      <t>※4</t>
    </r>
    <r>
      <rPr>
        <b/>
        <sz val="12"/>
        <color theme="1"/>
        <rFont val="游ゴシック"/>
        <family val="3"/>
        <charset val="128"/>
        <scheme val="minor"/>
      </rPr>
      <t>までの直近1年間に保険料の未納期間(つまり、保険料納付済期間及び保険料免除期間以外の期間のこと)がないこと</t>
    </r>
    <rPh sb="15" eb="16">
      <t>マエ</t>
    </rPh>
    <rPh sb="19" eb="21">
      <t>バアイ</t>
    </rPh>
    <rPh sb="39" eb="42">
      <t>ホケンリョウ</t>
    </rPh>
    <rPh sb="99" eb="100">
      <t>ゾク</t>
    </rPh>
    <rPh sb="102" eb="103">
      <t>ゲツ</t>
    </rPh>
    <rPh sb="131" eb="134">
      <t>ホケンリョウ</t>
    </rPh>
    <rPh sb="134" eb="137">
      <t>ノウフズ</t>
    </rPh>
    <rPh sb="137" eb="139">
      <t>キカン</t>
    </rPh>
    <rPh sb="139" eb="140">
      <t>オヨ</t>
    </rPh>
    <rPh sb="141" eb="146">
      <t>ホケンリョウメンジョ</t>
    </rPh>
    <rPh sb="146" eb="148">
      <t>キカン</t>
    </rPh>
    <rPh sb="148" eb="150">
      <t>イガイ</t>
    </rPh>
    <rPh sb="151" eb="153">
      <t>キカン</t>
    </rPh>
    <phoneticPr fontId="1"/>
  </si>
  <si>
    <r>
      <t>※7</t>
    </r>
    <r>
      <rPr>
        <b/>
        <sz val="12"/>
        <color rgb="FFC00000"/>
        <rFont val="Segoe UI Symbol"/>
        <family val="3"/>
      </rPr>
      <t>➨</t>
    </r>
    <r>
      <rPr>
        <b/>
        <sz val="12"/>
        <color rgb="FFC00000"/>
        <rFont val="游ゴシック"/>
        <family val="3"/>
        <charset val="128"/>
        <scheme val="minor"/>
      </rPr>
      <t>(改)　
・被保険者又は被保険者であった者の死亡の当時、その者と生計を同じくしていた60歳未満の配偶者(なお、妻に関しては、改正施行後、即40歳未満となって、その後20年かけて60歳未満まで引き上げられる予定だとされています)に関しては、「生計維持」要件(「生計同一要件」+「収入要件」)のうち「収入要件」については問われないことになる予定です。
・また、その者によって生計を維持していた父母又は祖父母に関しては、遺族厚生年金の受給権の取得年齢が55歳以上から60歳以上へ引き上げられる予定です。なお、子及び孫に関しては変更はありません。</t>
    </r>
    <rPh sb="4" eb="5">
      <t>カイ</t>
    </rPh>
    <rPh sb="9" eb="13">
      <t>ヒホケンシャ</t>
    </rPh>
    <rPh sb="13" eb="14">
      <t>マタ</t>
    </rPh>
    <rPh sb="15" eb="19">
      <t>ヒホケンシャ</t>
    </rPh>
    <rPh sb="23" eb="24">
      <t>モノ</t>
    </rPh>
    <rPh sb="25" eb="27">
      <t>シボウ</t>
    </rPh>
    <rPh sb="28" eb="30">
      <t>トウジ</t>
    </rPh>
    <rPh sb="33" eb="34">
      <t>モノ</t>
    </rPh>
    <rPh sb="35" eb="37">
      <t>セイケイ</t>
    </rPh>
    <rPh sb="38" eb="39">
      <t>オナ</t>
    </rPh>
    <rPh sb="47" eb="48">
      <t>サイ</t>
    </rPh>
    <rPh sb="48" eb="50">
      <t>ミマン</t>
    </rPh>
    <rPh sb="51" eb="54">
      <t>ハイグウシャ</t>
    </rPh>
    <rPh sb="117" eb="118">
      <t>カン</t>
    </rPh>
    <rPh sb="123" eb="125">
      <t>セイケイ</t>
    </rPh>
    <rPh sb="125" eb="127">
      <t>イジ</t>
    </rPh>
    <rPh sb="128" eb="130">
      <t>ヨウケン</t>
    </rPh>
    <rPh sb="132" eb="134">
      <t>セイケイ</t>
    </rPh>
    <rPh sb="134" eb="136">
      <t>ドウイツ</t>
    </rPh>
    <rPh sb="136" eb="138">
      <t>ヨウケン</t>
    </rPh>
    <rPh sb="141" eb="143">
      <t>シュウニュウ</t>
    </rPh>
    <rPh sb="143" eb="145">
      <t>ヨウケン</t>
    </rPh>
    <rPh sb="151" eb="153">
      <t>シュウニュウ</t>
    </rPh>
    <rPh sb="153" eb="155">
      <t>ヨウケン</t>
    </rPh>
    <rPh sb="161" eb="162">
      <t>ト</t>
    </rPh>
    <rPh sb="171" eb="173">
      <t>ヨテイ</t>
    </rPh>
    <rPh sb="183" eb="184">
      <t>モノ</t>
    </rPh>
    <rPh sb="188" eb="190">
      <t>セイケイ</t>
    </rPh>
    <rPh sb="191" eb="193">
      <t>イジ</t>
    </rPh>
    <rPh sb="197" eb="199">
      <t>フボ</t>
    </rPh>
    <rPh sb="199" eb="200">
      <t>マタ</t>
    </rPh>
    <rPh sb="201" eb="204">
      <t>ソフボ</t>
    </rPh>
    <rPh sb="205" eb="206">
      <t>カン</t>
    </rPh>
    <rPh sb="210" eb="216">
      <t>イゾクコウセイネンキン</t>
    </rPh>
    <rPh sb="217" eb="220">
      <t>ジュキュウケン</t>
    </rPh>
    <rPh sb="221" eb="223">
      <t>シュトク</t>
    </rPh>
    <rPh sb="223" eb="225">
      <t>ネンレイ</t>
    </rPh>
    <rPh sb="228" eb="229">
      <t>サイ</t>
    </rPh>
    <rPh sb="229" eb="231">
      <t>イジョウ</t>
    </rPh>
    <rPh sb="235" eb="236">
      <t>サイ</t>
    </rPh>
    <rPh sb="236" eb="238">
      <t>イジョウ</t>
    </rPh>
    <rPh sb="239" eb="240">
      <t>ヒ</t>
    </rPh>
    <rPh sb="241" eb="242">
      <t>ア</t>
    </rPh>
    <rPh sb="246" eb="248">
      <t>ヨテイ</t>
    </rPh>
    <rPh sb="254" eb="255">
      <t>コ</t>
    </rPh>
    <rPh sb="255" eb="256">
      <t>オヨ</t>
    </rPh>
    <rPh sb="257" eb="258">
      <t>マゴ</t>
    </rPh>
    <rPh sb="259" eb="260">
      <t>カン</t>
    </rPh>
    <rPh sb="263" eb="265">
      <t>ヘンコウ</t>
    </rPh>
    <phoneticPr fontId="1"/>
  </si>
  <si>
    <t>↓</t>
    <phoneticPr fontId="1"/>
  </si>
  <si>
    <r>
      <t xml:space="preserve">&lt;厚生労働省年金局からの回答(R7.10.8)&gt;
</t>
    </r>
    <r>
      <rPr>
        <b/>
        <sz val="10"/>
        <color theme="1"/>
        <rFont val="游ゴシック"/>
        <family val="3"/>
        <charset val="128"/>
      </rPr>
      <t>『</t>
    </r>
    <r>
      <rPr>
        <b/>
        <sz val="10"/>
        <color theme="1"/>
        <rFont val="游ゴシック"/>
        <family val="3"/>
        <charset val="128"/>
        <scheme val="minor"/>
      </rPr>
      <t>お尋ねの資料の「Ⅰ２　在職老齢年金制度の見直し」に記載されている支給停止基準額と改正後の厚生年金保険法第46条に規定されている支給停止調整額は同一のものです。</t>
    </r>
    <r>
      <rPr>
        <b/>
        <sz val="10"/>
        <color theme="1"/>
        <rFont val="游ゴシック"/>
        <family val="3"/>
        <charset val="128"/>
      </rPr>
      <t>』(弊職受信のメール上の原文通り)とのことです。同一というのは、改正後の厚生年金保険法(令和8年4月1日施行分)第46条第3項を読む限りでも無理があるところですが、厚生労働省年金局が発出してきた今般の年金制度改革に係る様々な文書においては、一般向けに分かりやすくするためであろうと思われますが、難解さがある「支給停止調整額」ではなく「支給停止の基準額」という表現が多用されており、その延長上の表現が当該資料において「支給停止基準額」になったものと想像されます。従って、当該資料の「支給停止基準額」表は、「支給停止調整額」表に読替ていただければと思います。なお、この「支給停止調整額」620,000円は令和6年度の賃金水準を基にした金額とのことですので、実際の令和8年度の「支給停止調整額」は、賃金や物価の変動を踏まえて最終的に調整されて、令和8年1月下旬には公表されるものと思われます。その点はお含みおきくださいますようお願い申し上げます。</t>
    </r>
    <rPh sb="1" eb="6">
      <t>コウセイロウドウショウ</t>
    </rPh>
    <rPh sb="6" eb="9">
      <t>ネンキンキョク</t>
    </rPh>
    <rPh sb="12" eb="14">
      <t>カイトウ</t>
    </rPh>
    <rPh sb="107" eb="109">
      <t>ヘイショク</t>
    </rPh>
    <rPh sb="109" eb="111">
      <t>ジュシン</t>
    </rPh>
    <rPh sb="115" eb="116">
      <t>ウエ</t>
    </rPh>
    <rPh sb="117" eb="119">
      <t>ゲンブン</t>
    </rPh>
    <rPh sb="119" eb="120">
      <t>トオ</t>
    </rPh>
    <rPh sb="129" eb="131">
      <t>ドウイツ</t>
    </rPh>
    <rPh sb="137" eb="139">
      <t>カイセイ</t>
    </rPh>
    <rPh sb="139" eb="140">
      <t>ゴ</t>
    </rPh>
    <rPh sb="141" eb="148">
      <t>コウセイネンキンホケンホウ</t>
    </rPh>
    <rPh sb="149" eb="151">
      <t>レイワ</t>
    </rPh>
    <rPh sb="152" eb="153">
      <t>ネン</t>
    </rPh>
    <rPh sb="154" eb="155">
      <t>ゲツ</t>
    </rPh>
    <rPh sb="156" eb="157">
      <t>ヒ</t>
    </rPh>
    <rPh sb="157" eb="159">
      <t>セコウ</t>
    </rPh>
    <rPh sb="159" eb="160">
      <t>ブン</t>
    </rPh>
    <rPh sb="161" eb="162">
      <t>ダイ</t>
    </rPh>
    <rPh sb="164" eb="165">
      <t>ジョウ</t>
    </rPh>
    <rPh sb="165" eb="166">
      <t>ダイ</t>
    </rPh>
    <rPh sb="167" eb="168">
      <t>コウ</t>
    </rPh>
    <rPh sb="169" eb="170">
      <t>ヨ</t>
    </rPh>
    <rPh sb="171" eb="172">
      <t>カギ</t>
    </rPh>
    <rPh sb="175" eb="177">
      <t>ムリ</t>
    </rPh>
    <rPh sb="187" eb="192">
      <t>コウセイロウドウショウ</t>
    </rPh>
    <rPh sb="192" eb="195">
      <t>ネンキンキョク</t>
    </rPh>
    <rPh sb="196" eb="198">
      <t>ハッシュツ</t>
    </rPh>
    <rPh sb="202" eb="204">
      <t>コンパン</t>
    </rPh>
    <rPh sb="205" eb="207">
      <t>ネンキン</t>
    </rPh>
    <rPh sb="207" eb="209">
      <t>セイド</t>
    </rPh>
    <rPh sb="209" eb="211">
      <t>カイカク</t>
    </rPh>
    <rPh sb="212" eb="213">
      <t>カカ</t>
    </rPh>
    <rPh sb="214" eb="216">
      <t>サマザマ</t>
    </rPh>
    <rPh sb="217" eb="219">
      <t>ブンショ</t>
    </rPh>
    <rPh sb="225" eb="227">
      <t>イッパン</t>
    </rPh>
    <rPh sb="227" eb="228">
      <t>ム</t>
    </rPh>
    <rPh sb="230" eb="231">
      <t>ワ</t>
    </rPh>
    <rPh sb="245" eb="246">
      <t>オモ</t>
    </rPh>
    <rPh sb="252" eb="254">
      <t>ナンカイ</t>
    </rPh>
    <rPh sb="259" eb="263">
      <t>シキュウテイシ</t>
    </rPh>
    <rPh sb="263" eb="265">
      <t>チョウセイ</t>
    </rPh>
    <rPh sb="265" eb="266">
      <t>ガク</t>
    </rPh>
    <rPh sb="284" eb="286">
      <t>ヒョウゲン</t>
    </rPh>
    <rPh sb="287" eb="289">
      <t>タヨウ</t>
    </rPh>
    <rPh sb="297" eb="299">
      <t>エンチョウ</t>
    </rPh>
    <rPh sb="299" eb="300">
      <t>ウエ</t>
    </rPh>
    <rPh sb="301" eb="303">
      <t>ヒョウゲン</t>
    </rPh>
    <rPh sb="304" eb="306">
      <t>トウガイ</t>
    </rPh>
    <rPh sb="306" eb="308">
      <t>シリョウ</t>
    </rPh>
    <rPh sb="313" eb="317">
      <t>シキュウテイシ</t>
    </rPh>
    <rPh sb="317" eb="320">
      <t>キジュンガク</t>
    </rPh>
    <rPh sb="328" eb="330">
      <t>ソウゾウ</t>
    </rPh>
    <rPh sb="335" eb="336">
      <t>シタガ</t>
    </rPh>
    <rPh sb="339" eb="341">
      <t>トウガイ</t>
    </rPh>
    <rPh sb="341" eb="343">
      <t>シリョウ</t>
    </rPh>
    <rPh sb="357" eb="361">
      <t>シキュウテイシ</t>
    </rPh>
    <rPh sb="361" eb="364">
      <t>チョウセイガク</t>
    </rPh>
    <rPh sb="365" eb="366">
      <t>ヒョウ</t>
    </rPh>
    <rPh sb="367" eb="369">
      <t>ヨミカエ</t>
    </rPh>
    <rPh sb="377" eb="378">
      <t>オモ</t>
    </rPh>
    <rPh sb="388" eb="395">
      <t>シキュウテイシチョウセイガク</t>
    </rPh>
    <rPh sb="403" eb="404">
      <t>エン</t>
    </rPh>
    <rPh sb="445" eb="447">
      <t>チョウセイ</t>
    </rPh>
    <rPh sb="474" eb="476">
      <t>レイワ</t>
    </rPh>
    <rPh sb="477" eb="478">
      <t>ネン</t>
    </rPh>
    <rPh sb="479" eb="480">
      <t>ゲツ</t>
    </rPh>
    <rPh sb="480" eb="482">
      <t>ゲジュン</t>
    </rPh>
    <rPh sb="484" eb="486">
      <t>コウヒョウ</t>
    </rPh>
    <rPh sb="492" eb="493">
      <t>オモ</t>
    </rPh>
    <rPh sb="500" eb="501">
      <t>テン</t>
    </rPh>
    <rPh sb="503" eb="504">
      <t>フク</t>
    </rPh>
    <rPh sb="516" eb="517">
      <t>ネガ</t>
    </rPh>
    <rPh sb="518" eb="519">
      <t>モウ</t>
    </rPh>
    <rPh sb="520" eb="521">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</si>
</sst>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General&quot;歳&quot;"/>
    <numFmt numFmtId="178" formatCode="0.0%"/>
    <numFmt numFmtId="179" formatCode="#,##0;&quot;▲ &quot;#,##0"/>
    <numFmt numFmtId="180" formatCode="#,##0_ "/>
  </numFmts>
  <fonts count="11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b/>
      <sz val="36"/>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26"/>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b/>
      <sz val="20"/>
      <color theme="1"/>
      <name val="ＭＳ Ｐゴシック"/>
      <family val="3"/>
      <charset val="128"/>
    </font>
    <font>
      <b/>
      <sz val="20"/>
      <color theme="1"/>
      <name val="Segoe UI Symbol"/>
      <family val="3"/>
      <charset val="1"/>
    </font>
    <font>
      <b/>
      <sz val="16"/>
      <color rgb="FFFF0000"/>
      <name val="游ゴシック"/>
      <family val="3"/>
      <charset val="128"/>
      <scheme val="minor"/>
    </font>
    <font>
      <b/>
      <sz val="16"/>
      <name val="游ゴシック"/>
      <family val="3"/>
      <charset val="128"/>
      <scheme val="minor"/>
    </font>
    <font>
      <b/>
      <u/>
      <sz val="16"/>
      <color theme="1"/>
      <name val="游ゴシック"/>
      <family val="3"/>
      <charset val="128"/>
      <scheme val="minor"/>
    </font>
    <font>
      <b/>
      <u/>
      <sz val="16"/>
      <color rgb="FFFF0000"/>
      <name val="游ゴシック"/>
      <family val="3"/>
      <charset val="128"/>
      <scheme val="minor"/>
    </font>
    <font>
      <b/>
      <u/>
      <sz val="16"/>
      <color theme="7" tint="-0.249977111117893"/>
      <name val="游ゴシック"/>
      <family val="3"/>
      <charset val="128"/>
      <scheme val="minor"/>
    </font>
    <font>
      <b/>
      <u/>
      <sz val="14"/>
      <color theme="1"/>
      <name val="游ゴシック"/>
      <family val="3"/>
      <charset val="128"/>
      <scheme val="minor"/>
    </font>
    <font>
      <b/>
      <u/>
      <sz val="11"/>
      <color theme="1"/>
      <name val="游ゴシック"/>
      <family val="3"/>
      <charset val="128"/>
      <scheme val="minor"/>
    </font>
    <font>
      <b/>
      <sz val="11"/>
      <color rgb="FFFF0000"/>
      <name val="游ゴシック"/>
      <family val="3"/>
      <charset val="128"/>
      <scheme val="minor"/>
    </font>
    <font>
      <b/>
      <sz val="11"/>
      <color theme="1"/>
      <name val="Segoe UI Symbol"/>
      <family val="3"/>
      <charset val="1"/>
    </font>
    <font>
      <b/>
      <sz val="10"/>
      <color rgb="FFFF0000"/>
      <name val="游ゴシック"/>
      <family val="3"/>
      <charset val="128"/>
      <scheme val="minor"/>
    </font>
    <font>
      <b/>
      <sz val="26"/>
      <color rgb="FFFF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11"/>
      <color rgb="FF0070C0"/>
      <name val="游ゴシック"/>
      <family val="3"/>
      <charset val="128"/>
      <scheme val="minor"/>
    </font>
    <font>
      <b/>
      <sz val="11"/>
      <name val="游ゴシック"/>
      <family val="3"/>
      <charset val="128"/>
      <scheme val="minor"/>
    </font>
    <font>
      <b/>
      <u/>
      <sz val="11"/>
      <color rgb="FFFF0000"/>
      <name val="游ゴシック"/>
      <family val="3"/>
      <charset val="128"/>
      <scheme val="minor"/>
    </font>
    <font>
      <b/>
      <u/>
      <sz val="11"/>
      <name val="游ゴシック"/>
      <family val="3"/>
      <charset val="128"/>
      <scheme val="minor"/>
    </font>
    <font>
      <b/>
      <u/>
      <sz val="11"/>
      <color rgb="FF0070C0"/>
      <name val="游ゴシック"/>
      <family val="3"/>
      <charset val="128"/>
      <scheme val="minor"/>
    </font>
    <font>
      <u/>
      <sz val="11"/>
      <color theme="10"/>
      <name val="游ゴシック"/>
      <family val="2"/>
      <charset val="128"/>
      <scheme val="minor"/>
    </font>
    <font>
      <b/>
      <sz val="24"/>
      <color theme="1"/>
      <name val="游ゴシック"/>
      <family val="3"/>
      <charset val="128"/>
      <scheme val="minor"/>
    </font>
    <font>
      <b/>
      <sz val="14"/>
      <color theme="5" tint="-0.499984740745262"/>
      <name val="游ゴシック"/>
      <family val="3"/>
      <charset val="128"/>
      <scheme val="minor"/>
    </font>
    <font>
      <b/>
      <sz val="12"/>
      <color rgb="FFFF0000"/>
      <name val="游ゴシック"/>
      <family val="3"/>
      <charset val="128"/>
      <scheme val="minor"/>
    </font>
    <font>
      <b/>
      <sz val="28"/>
      <color theme="1"/>
      <name val="游ゴシック"/>
      <family val="3"/>
      <charset val="128"/>
      <scheme val="minor"/>
    </font>
    <font>
      <b/>
      <sz val="14"/>
      <name val="游ゴシック"/>
      <family val="3"/>
      <charset val="128"/>
      <scheme val="minor"/>
    </font>
    <font>
      <b/>
      <sz val="14"/>
      <color rgb="FFFF0000"/>
      <name val="游ゴシック"/>
      <family val="3"/>
      <charset val="128"/>
      <scheme val="minor"/>
    </font>
    <font>
      <b/>
      <sz val="10"/>
      <name val="游ゴシック"/>
      <family val="3"/>
      <charset val="128"/>
      <scheme val="minor"/>
    </font>
    <font>
      <b/>
      <u/>
      <sz val="10"/>
      <name val="游ゴシック"/>
      <family val="3"/>
      <charset val="128"/>
      <scheme val="minor"/>
    </font>
    <font>
      <b/>
      <u/>
      <sz val="10"/>
      <color rgb="FFFF0000"/>
      <name val="游ゴシック"/>
      <family val="3"/>
      <charset val="128"/>
      <scheme val="minor"/>
    </font>
    <font>
      <b/>
      <u/>
      <sz val="11"/>
      <color theme="10"/>
      <name val="游ゴシック"/>
      <family val="3"/>
      <charset val="128"/>
      <scheme val="minor"/>
    </font>
    <font>
      <b/>
      <u/>
      <sz val="20"/>
      <color theme="1"/>
      <name val="游ゴシック"/>
      <family val="3"/>
      <charset val="128"/>
      <scheme val="minor"/>
    </font>
    <font>
      <b/>
      <sz val="18"/>
      <color theme="1"/>
      <name val="游ゴシック"/>
      <family val="3"/>
      <charset val="128"/>
      <scheme val="minor"/>
    </font>
    <font>
      <b/>
      <sz val="13"/>
      <color theme="1"/>
      <name val="游ゴシック"/>
      <family val="3"/>
      <charset val="128"/>
      <scheme val="minor"/>
    </font>
    <font>
      <b/>
      <sz val="13"/>
      <color rgb="FFFF0000"/>
      <name val="游ゴシック"/>
      <family val="3"/>
      <charset val="128"/>
      <scheme val="minor"/>
    </font>
    <font>
      <b/>
      <sz val="13"/>
      <color theme="1"/>
      <name val="Segoe UI Symbol"/>
      <family val="3"/>
    </font>
    <font>
      <b/>
      <sz val="13"/>
      <color theme="1"/>
      <name val="游ゴシック"/>
      <family val="3"/>
      <charset val="128"/>
    </font>
    <font>
      <b/>
      <sz val="13"/>
      <color rgb="FFFF0000"/>
      <name val="游ゴシック"/>
      <family val="3"/>
      <charset val="128"/>
    </font>
    <font>
      <b/>
      <sz val="13"/>
      <color rgb="FFFF0000"/>
      <name val="Segoe UI Symbol"/>
      <family val="3"/>
    </font>
    <font>
      <b/>
      <sz val="18"/>
      <color rgb="FFFF0000"/>
      <name val="游ゴシック"/>
      <family val="3"/>
      <charset val="128"/>
      <scheme val="minor"/>
    </font>
    <font>
      <b/>
      <sz val="18"/>
      <name val="游ゴシック"/>
      <family val="3"/>
      <charset val="128"/>
      <scheme val="minor"/>
    </font>
    <font>
      <b/>
      <sz val="18"/>
      <color theme="5" tint="-0.249977111117893"/>
      <name val="Segoe UI Symbol"/>
      <family val="2"/>
    </font>
    <font>
      <b/>
      <u/>
      <sz val="14"/>
      <color theme="4"/>
      <name val="游ゴシック"/>
      <family val="3"/>
      <charset val="128"/>
      <scheme val="minor"/>
    </font>
    <font>
      <b/>
      <u/>
      <sz val="20"/>
      <color theme="10"/>
      <name val="游ゴシック"/>
      <family val="3"/>
      <charset val="128"/>
      <scheme val="minor"/>
    </font>
    <font>
      <b/>
      <u/>
      <sz val="12"/>
      <color theme="1"/>
      <name val="游ゴシック"/>
      <family val="3"/>
      <charset val="128"/>
      <scheme val="minor"/>
    </font>
    <font>
      <b/>
      <u/>
      <sz val="12"/>
      <color theme="1"/>
      <name val="Segoe UI Symbol"/>
      <family val="3"/>
    </font>
    <font>
      <b/>
      <sz val="12"/>
      <color theme="5" tint="-0.499984740745262"/>
      <name val="游ゴシック"/>
      <family val="3"/>
      <charset val="128"/>
      <scheme val="minor"/>
    </font>
    <font>
      <b/>
      <sz val="12"/>
      <color theme="5" tint="-0.499984740745262"/>
      <name val="Segoe UI Symbol"/>
      <family val="3"/>
    </font>
    <font>
      <b/>
      <u/>
      <sz val="12"/>
      <color rgb="FFFF0000"/>
      <name val="游ゴシック"/>
      <family val="3"/>
      <charset val="128"/>
      <scheme val="minor"/>
    </font>
    <font>
      <b/>
      <u/>
      <sz val="16"/>
      <color theme="10"/>
      <name val="游ゴシック"/>
      <family val="3"/>
      <charset val="128"/>
      <scheme val="minor"/>
    </font>
    <font>
      <b/>
      <u/>
      <sz val="22"/>
      <color theme="10"/>
      <name val="游ゴシック"/>
      <family val="3"/>
      <charset val="128"/>
      <scheme val="minor"/>
    </font>
    <font>
      <b/>
      <u/>
      <sz val="10"/>
      <color rgb="FF00B050"/>
      <name val="游ゴシック"/>
      <family val="3"/>
      <charset val="128"/>
      <scheme val="minor"/>
    </font>
    <font>
      <b/>
      <sz val="10.5"/>
      <color theme="1"/>
      <name val="游ゴシック"/>
      <family val="3"/>
      <charset val="128"/>
      <scheme val="minor"/>
    </font>
    <font>
      <b/>
      <sz val="10.5"/>
      <color rgb="FF0070C0"/>
      <name val="游ゴシック"/>
      <family val="3"/>
      <charset val="128"/>
      <scheme val="minor"/>
    </font>
    <font>
      <b/>
      <sz val="10.5"/>
      <color rgb="FFFF0000"/>
      <name val="游ゴシック"/>
      <family val="3"/>
      <charset val="128"/>
      <scheme val="minor"/>
    </font>
    <font>
      <b/>
      <u/>
      <sz val="10.5"/>
      <name val="游ゴシック"/>
      <family val="3"/>
      <charset val="128"/>
      <scheme val="minor"/>
    </font>
    <font>
      <b/>
      <u/>
      <sz val="10.5"/>
      <color rgb="FFFF0000"/>
      <name val="游ゴシック"/>
      <family val="3"/>
      <charset val="128"/>
      <scheme val="minor"/>
    </font>
    <font>
      <b/>
      <u/>
      <sz val="10.5"/>
      <color theme="1"/>
      <name val="游ゴシック"/>
      <family val="3"/>
      <charset val="128"/>
      <scheme val="minor"/>
    </font>
    <font>
      <b/>
      <u/>
      <sz val="10.5"/>
      <color rgb="FF0070C0"/>
      <name val="游ゴシック"/>
      <family val="3"/>
      <charset val="128"/>
      <scheme val="minor"/>
    </font>
    <font>
      <b/>
      <u/>
      <sz val="10.5"/>
      <color theme="9"/>
      <name val="游ゴシック"/>
      <family val="3"/>
      <charset val="128"/>
      <scheme val="minor"/>
    </font>
    <font>
      <b/>
      <sz val="14"/>
      <color rgb="FF0070C0"/>
      <name val="游ゴシック"/>
      <family val="3"/>
      <charset val="128"/>
      <scheme val="minor"/>
    </font>
    <font>
      <b/>
      <sz val="11"/>
      <color theme="9"/>
      <name val="游ゴシック"/>
      <family val="3"/>
      <charset val="128"/>
      <scheme val="minor"/>
    </font>
    <font>
      <b/>
      <sz val="10.5"/>
      <color theme="9"/>
      <name val="游ゴシック"/>
      <family val="3"/>
      <charset val="128"/>
      <scheme val="minor"/>
    </font>
    <font>
      <b/>
      <sz val="120"/>
      <color theme="1"/>
      <name val="游ゴシック"/>
      <family val="3"/>
      <charset val="128"/>
    </font>
    <font>
      <b/>
      <u/>
      <sz val="9"/>
      <color theme="10"/>
      <name val="游ゴシック"/>
      <family val="3"/>
      <charset val="128"/>
      <scheme val="minor"/>
    </font>
    <font>
      <b/>
      <u/>
      <sz val="10"/>
      <color theme="10"/>
      <name val="游ゴシック"/>
      <family val="3"/>
      <charset val="128"/>
      <scheme val="minor"/>
    </font>
    <font>
      <b/>
      <sz val="16"/>
      <color theme="10"/>
      <name val="游ゴシック"/>
      <family val="3"/>
      <charset val="128"/>
      <scheme val="minor"/>
    </font>
    <font>
      <sz val="11"/>
      <color theme="1"/>
      <name val="游ゴシック"/>
      <family val="2"/>
      <charset val="128"/>
      <scheme val="minor"/>
    </font>
    <font>
      <b/>
      <sz val="11"/>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4"/>
      <color theme="1"/>
      <name val="游ゴシック"/>
      <family val="3"/>
      <charset val="128"/>
      <scheme val="minor"/>
    </font>
    <font>
      <b/>
      <sz val="9"/>
      <color rgb="FFFF0000"/>
      <name val="游ゴシック"/>
      <family val="3"/>
      <charset val="128"/>
      <scheme val="minor"/>
    </font>
    <font>
      <b/>
      <sz val="14"/>
      <color theme="1"/>
      <name val="Segoe UI Symbol"/>
      <family val="2"/>
      <charset val="1"/>
    </font>
    <font>
      <sz val="12"/>
      <color theme="1"/>
      <name val="游ゴシック"/>
      <family val="3"/>
      <charset val="128"/>
      <scheme val="minor"/>
    </font>
    <font>
      <sz val="12"/>
      <color rgb="FFFF000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9.5"/>
      <name val="游ゴシック"/>
      <family val="3"/>
      <charset val="128"/>
      <scheme val="minor"/>
    </font>
    <font>
      <b/>
      <sz val="9.5"/>
      <color rgb="FFEE0000"/>
      <name val="游ゴシック"/>
      <family val="3"/>
      <charset val="128"/>
      <scheme val="minor"/>
    </font>
    <font>
      <b/>
      <sz val="11"/>
      <color rgb="FFEE0000"/>
      <name val="Cambria Math"/>
      <family val="3"/>
    </font>
    <font>
      <b/>
      <sz val="9"/>
      <color rgb="FFEE0000"/>
      <name val="Segoe UI Symbol"/>
      <family val="2"/>
    </font>
    <font>
      <b/>
      <sz val="9"/>
      <color rgb="FFEE0000"/>
      <name val="Cambria Math"/>
      <family val="3"/>
    </font>
    <font>
      <b/>
      <sz val="9"/>
      <name val="游ゴシック"/>
      <family val="3"/>
      <charset val="128"/>
      <scheme val="minor"/>
    </font>
    <font>
      <b/>
      <sz val="11"/>
      <color theme="1"/>
      <name val="Segoe UI Symbol"/>
      <family val="2"/>
    </font>
    <font>
      <b/>
      <sz val="10"/>
      <color theme="1"/>
      <name val="游ゴシック"/>
      <family val="2"/>
      <charset val="128"/>
      <scheme val="minor"/>
    </font>
    <font>
      <b/>
      <u/>
      <sz val="10"/>
      <color theme="1"/>
      <name val="游ゴシック"/>
      <family val="3"/>
      <charset val="128"/>
      <scheme val="minor"/>
    </font>
    <font>
      <b/>
      <sz val="10"/>
      <color rgb="FF0070C0"/>
      <name val="游ゴシック"/>
      <family val="3"/>
      <charset val="128"/>
      <scheme val="minor"/>
    </font>
    <font>
      <b/>
      <sz val="10"/>
      <color theme="1"/>
      <name val="Segoe UI Symbol"/>
      <family val="3"/>
    </font>
    <font>
      <b/>
      <sz val="11"/>
      <color rgb="FFEE0000"/>
      <name val="游ゴシック"/>
      <family val="3"/>
      <charset val="128"/>
      <scheme val="minor"/>
    </font>
    <font>
      <b/>
      <sz val="10"/>
      <color rgb="FFEE0000"/>
      <name val="游ゴシック"/>
      <family val="3"/>
      <charset val="128"/>
      <scheme val="minor"/>
    </font>
    <font>
      <sz val="11"/>
      <color theme="1"/>
      <name val="Segoe UI Symbol"/>
      <family val="2"/>
    </font>
    <font>
      <b/>
      <sz val="20"/>
      <color rgb="FFFF0000"/>
      <name val="游ゴシック"/>
      <family val="3"/>
      <charset val="128"/>
      <scheme val="minor"/>
    </font>
    <font>
      <b/>
      <sz val="8"/>
      <name val="游ゴシック"/>
      <family val="3"/>
      <charset val="128"/>
      <scheme val="minor"/>
    </font>
    <font>
      <b/>
      <sz val="12"/>
      <color rgb="FFC00000"/>
      <name val="游ゴシック"/>
      <family val="2"/>
      <charset val="128"/>
      <scheme val="minor"/>
    </font>
    <font>
      <b/>
      <sz val="12"/>
      <color rgb="FFC00000"/>
      <name val="Segoe UI Symbol"/>
      <family val="2"/>
    </font>
    <font>
      <sz val="12"/>
      <color rgb="FFC00000"/>
      <name val="游ゴシック"/>
      <family val="2"/>
      <charset val="128"/>
      <scheme val="minor"/>
    </font>
    <font>
      <b/>
      <sz val="12"/>
      <color rgb="FFC00000"/>
      <name val="游ゴシック"/>
      <family val="3"/>
      <charset val="128"/>
      <scheme val="minor"/>
    </font>
    <font>
      <b/>
      <sz val="12"/>
      <color rgb="FFC00000"/>
      <name val="Segoe UI Symbol"/>
      <family val="3"/>
    </font>
    <font>
      <b/>
      <sz val="20"/>
      <color theme="1"/>
      <name val="Segoe UI Symbol"/>
      <family val="2"/>
      <charset val="1"/>
    </font>
    <font>
      <b/>
      <sz val="20"/>
      <color theme="1"/>
      <name val="游ゴシック"/>
      <family val="2"/>
      <charset val="128"/>
      <scheme val="minor"/>
    </font>
    <font>
      <b/>
      <sz val="10"/>
      <color theme="1"/>
      <name val="游ゴシック"/>
      <family val="3"/>
      <charset val="128"/>
    </font>
  </fonts>
  <fills count="20">
    <fill>
      <patternFill patternType="none"/>
    </fill>
    <fill>
      <patternFill patternType="gray125"/>
    </fill>
    <fill>
      <patternFill patternType="solid">
        <fgColor theme="3" tint="0.59999389629810485"/>
        <bgColor indexed="64"/>
      </patternFill>
    </fill>
    <fill>
      <patternFill patternType="solid">
        <fgColor rgb="FF00FFFF"/>
        <bgColor indexed="64"/>
      </patternFill>
    </fill>
    <fill>
      <patternFill patternType="solid">
        <fgColor rgb="FF00B0F0"/>
        <bgColor indexed="64"/>
      </patternFill>
    </fill>
    <fill>
      <patternFill patternType="solid">
        <fgColor theme="5" tint="0.59999389629810485"/>
        <bgColor indexed="64"/>
      </patternFill>
    </fill>
    <fill>
      <patternFill patternType="solid">
        <fgColor rgb="FFFF6699"/>
        <bgColor indexed="64"/>
      </patternFill>
    </fill>
    <fill>
      <patternFill patternType="solid">
        <fgColor rgb="FF92D05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6" tint="0.39997558519241921"/>
        <bgColor indexed="64"/>
      </patternFill>
    </fill>
    <fill>
      <patternFill patternType="solid">
        <fgColor theme="6" tint="0.59999389629810485"/>
        <bgColor indexed="64"/>
      </patternFill>
    </fill>
  </fills>
  <borders count="1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Dashed">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Dashed">
        <color indexed="64"/>
      </left>
      <right/>
      <top style="medium">
        <color indexed="64"/>
      </top>
      <bottom style="thin">
        <color indexed="64"/>
      </bottom>
      <diagonal/>
    </border>
    <border>
      <left style="mediumDashed">
        <color indexed="64"/>
      </left>
      <right/>
      <top/>
      <bottom style="medium">
        <color indexed="64"/>
      </bottom>
      <diagonal/>
    </border>
    <border>
      <left style="mediumDashed">
        <color indexed="64"/>
      </left>
      <right/>
      <top style="thin">
        <color indexed="64"/>
      </top>
      <bottom style="medium">
        <color indexed="64"/>
      </bottom>
      <diagonal/>
    </border>
    <border>
      <left/>
      <right style="thin">
        <color indexed="64"/>
      </right>
      <top/>
      <bottom style="medium">
        <color indexed="64"/>
      </bottom>
      <diagonal/>
    </border>
    <border>
      <left style="dashed">
        <color auto="1"/>
      </left>
      <right style="dashed">
        <color auto="1"/>
      </right>
      <top style="medium">
        <color indexed="64"/>
      </top>
      <bottom style="thin">
        <color auto="1"/>
      </bottom>
      <diagonal/>
    </border>
    <border>
      <left style="dashed">
        <color auto="1"/>
      </left>
      <right/>
      <top style="medium">
        <color indexed="64"/>
      </top>
      <bottom style="thin">
        <color auto="1"/>
      </bottom>
      <diagonal/>
    </border>
    <border>
      <left/>
      <right style="dashed">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Dashed">
        <color indexed="64"/>
      </left>
      <right/>
      <top style="medium">
        <color indexed="64"/>
      </top>
      <bottom/>
      <diagonal/>
    </border>
    <border>
      <left style="mediumDashed">
        <color indexed="64"/>
      </left>
      <right/>
      <top/>
      <bottom/>
      <diagonal/>
    </border>
    <border>
      <left/>
      <right style="mediumDashed">
        <color indexed="64"/>
      </right>
      <top style="medium">
        <color indexed="64"/>
      </top>
      <bottom/>
      <diagonal/>
    </border>
    <border>
      <left/>
      <right style="mediumDashed">
        <color indexed="64"/>
      </right>
      <top/>
      <bottom/>
      <diagonal/>
    </border>
    <border>
      <left style="medium">
        <color indexed="64"/>
      </left>
      <right/>
      <top/>
      <bottom style="thin">
        <color indexed="64"/>
      </bottom>
      <diagonal/>
    </border>
    <border>
      <left/>
      <right style="mediumDashed">
        <color indexed="64"/>
      </right>
      <top/>
      <bottom style="thin">
        <color indexed="64"/>
      </bottom>
      <diagonal/>
    </border>
    <border>
      <left style="mediumDashed">
        <color indexed="64"/>
      </left>
      <right style="medium">
        <color indexed="64"/>
      </right>
      <top style="medium">
        <color indexed="64"/>
      </top>
      <bottom style="thin">
        <color indexed="64"/>
      </bottom>
      <diagonal/>
    </border>
    <border>
      <left style="mediumDashed">
        <color indexed="64"/>
      </left>
      <right/>
      <top/>
      <bottom style="thin">
        <color indexed="64"/>
      </bottom>
      <diagonal/>
    </border>
    <border>
      <left/>
      <right style="medium">
        <color indexed="64"/>
      </right>
      <top/>
      <bottom style="thin">
        <color indexed="64"/>
      </bottom>
      <diagonal/>
    </border>
    <border>
      <left/>
      <right style="mediumDashed">
        <color indexed="64"/>
      </right>
      <top/>
      <bottom style="medium">
        <color indexed="64"/>
      </bottom>
      <diagonal/>
    </border>
    <border>
      <left/>
      <right style="mediumDashed">
        <color indexed="64"/>
      </right>
      <top style="medium">
        <color indexed="64"/>
      </top>
      <bottom style="thin">
        <color indexed="64"/>
      </bottom>
      <diagonal/>
    </border>
    <border>
      <left/>
      <right style="mediumDashed">
        <color indexed="64"/>
      </right>
      <top style="thin">
        <color indexed="64"/>
      </top>
      <bottom style="medium">
        <color indexed="64"/>
      </bottom>
      <diagonal/>
    </border>
    <border>
      <left style="medium">
        <color indexed="64"/>
      </left>
      <right/>
      <top style="thin">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style="medium">
        <color indexed="64"/>
      </right>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Dashed">
        <color indexed="64"/>
      </bottom>
      <diagonal/>
    </border>
    <border>
      <left/>
      <right style="medium">
        <color indexed="64"/>
      </right>
      <top style="medium">
        <color indexed="64"/>
      </top>
      <bottom style="mediumDashed">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style="double">
        <color indexed="64"/>
      </top>
      <bottom style="mediumDashed">
        <color indexed="64"/>
      </bottom>
      <diagonal/>
    </border>
    <border>
      <left/>
      <right style="double">
        <color indexed="64"/>
      </right>
      <top style="double">
        <color indexed="64"/>
      </top>
      <bottom style="mediumDashed">
        <color indexed="64"/>
      </bottom>
      <diagonal/>
    </border>
    <border>
      <left/>
      <right style="thin">
        <color indexed="64"/>
      </right>
      <top/>
      <bottom/>
      <diagonal/>
    </border>
    <border>
      <left/>
      <right/>
      <top style="mediumDashed">
        <color indexed="64"/>
      </top>
      <bottom style="double">
        <color indexed="64"/>
      </bottom>
      <diagonal/>
    </border>
    <border>
      <left/>
      <right style="double">
        <color indexed="64"/>
      </right>
      <top style="mediumDashed">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Dashed">
        <color indexed="64"/>
      </right>
      <top style="medium">
        <color indexed="64"/>
      </top>
      <bottom style="medium">
        <color indexed="64"/>
      </bottom>
      <diagonal/>
    </border>
    <border>
      <left style="medium">
        <color indexed="64"/>
      </left>
      <right style="mediumDashed">
        <color indexed="64"/>
      </right>
      <top style="medium">
        <color indexed="64"/>
      </top>
      <bottom/>
      <diagonal/>
    </border>
    <border>
      <left style="medium">
        <color indexed="64"/>
      </left>
      <right style="mediumDashed">
        <color indexed="64"/>
      </right>
      <top/>
      <bottom/>
      <diagonal/>
    </border>
    <border>
      <left style="medium">
        <color indexed="64"/>
      </left>
      <right style="mediumDashed">
        <color indexed="64"/>
      </right>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top style="thin">
        <color indexed="64"/>
      </top>
      <bottom style="mediumDashed">
        <color indexed="64"/>
      </bottom>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right/>
      <top style="medium">
        <color indexed="64"/>
      </top>
      <bottom style="mediumDashed">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style="medium">
        <color indexed="64"/>
      </right>
      <top style="thin">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double">
        <color indexed="64"/>
      </bottom>
      <diagonal/>
    </border>
  </borders>
  <cellStyleXfs count="4">
    <xf numFmtId="0" fontId="0" fillId="0" borderId="0">
      <alignment vertical="center"/>
    </xf>
    <xf numFmtId="0" fontId="33" fillId="0" borderId="0" applyNumberFormat="0" applyFill="0" applyBorder="0" applyAlignment="0" applyProtection="0">
      <alignment vertical="center"/>
    </xf>
    <xf numFmtId="38" fontId="80" fillId="0" borderId="0" applyFont="0" applyFill="0" applyBorder="0" applyAlignment="0" applyProtection="0">
      <alignment vertical="center"/>
    </xf>
    <xf numFmtId="9" fontId="80" fillId="0" borderId="0" applyFont="0" applyFill="0" applyBorder="0" applyAlignment="0" applyProtection="0">
      <alignment vertical="center"/>
    </xf>
  </cellStyleXfs>
  <cellXfs count="7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vertical="center" wrapText="1"/>
    </xf>
    <xf numFmtId="176" fontId="3" fillId="0" borderId="0" xfId="0" applyNumberFormat="1" applyFont="1" applyAlignment="1">
      <alignment horizontal="center" vertical="center"/>
    </xf>
    <xf numFmtId="57" fontId="3" fillId="0" borderId="0" xfId="0" applyNumberFormat="1"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9"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5" fillId="4" borderId="9" xfId="0" applyFont="1" applyFill="1" applyBorder="1">
      <alignment vertical="center"/>
    </xf>
    <xf numFmtId="0" fontId="5" fillId="4" borderId="23" xfId="0" applyFont="1" applyFill="1" applyBorder="1">
      <alignment vertical="center"/>
    </xf>
    <xf numFmtId="0" fontId="5" fillId="4" borderId="28" xfId="0" applyFont="1" applyFill="1" applyBorder="1">
      <alignment vertical="center"/>
    </xf>
    <xf numFmtId="0" fontId="5" fillId="4" borderId="10" xfId="0" applyFont="1" applyFill="1" applyBorder="1">
      <alignment vertical="center"/>
    </xf>
    <xf numFmtId="0" fontId="5" fillId="0" borderId="35" xfId="0" applyFont="1" applyBorder="1" applyAlignment="1">
      <alignment vertical="center" wrapText="1"/>
    </xf>
    <xf numFmtId="0" fontId="5" fillId="0" borderId="41" xfId="0" applyFont="1" applyBorder="1" applyAlignment="1">
      <alignment vertical="center" wrapText="1"/>
    </xf>
    <xf numFmtId="0" fontId="5" fillId="0" borderId="15" xfId="0" applyFont="1" applyBorder="1" applyAlignment="1">
      <alignment vertical="center" wrapText="1"/>
    </xf>
    <xf numFmtId="0" fontId="5" fillId="0" borderId="35" xfId="0" applyFont="1" applyBorder="1" applyAlignment="1">
      <alignment horizontal="center" vertical="center" wrapText="1"/>
    </xf>
    <xf numFmtId="0" fontId="5" fillId="0" borderId="18" xfId="0" applyFont="1" applyBorder="1">
      <alignment vertical="center"/>
    </xf>
    <xf numFmtId="0" fontId="3" fillId="13" borderId="60" xfId="0" applyFont="1" applyFill="1" applyBorder="1" applyAlignment="1">
      <alignment horizontal="center" vertical="center" wrapText="1"/>
    </xf>
    <xf numFmtId="0" fontId="2" fillId="13" borderId="51" xfId="0" applyFont="1" applyFill="1" applyBorder="1" applyAlignment="1">
      <alignment horizontal="center" vertical="center" wrapText="1"/>
    </xf>
    <xf numFmtId="177" fontId="3" fillId="0" borderId="0" xfId="0" applyNumberFormat="1" applyFont="1" applyAlignment="1">
      <alignment horizontal="center" vertical="center"/>
    </xf>
    <xf numFmtId="0" fontId="8" fillId="0" borderId="4" xfId="0" applyFont="1" applyBorder="1" applyAlignment="1">
      <alignment horizontal="right" vertical="center"/>
    </xf>
    <xf numFmtId="176" fontId="3" fillId="0" borderId="14" xfId="0" applyNumberFormat="1" applyFont="1" applyBorder="1" applyAlignment="1">
      <alignment horizontal="center" vertical="center"/>
    </xf>
    <xf numFmtId="0" fontId="12" fillId="0" borderId="0" xfId="0" applyFont="1" applyAlignment="1">
      <alignment horizontal="center" vertical="center"/>
    </xf>
    <xf numFmtId="0" fontId="34" fillId="0" borderId="0" xfId="0" applyFont="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textRotation="255" wrapText="1"/>
    </xf>
    <xf numFmtId="0" fontId="20" fillId="0" borderId="68" xfId="0" applyFont="1" applyBorder="1" applyAlignment="1">
      <alignment vertical="center" wrapText="1"/>
    </xf>
    <xf numFmtId="0" fontId="3" fillId="0" borderId="69" xfId="0" applyFont="1" applyBorder="1" applyAlignment="1">
      <alignment vertical="center" wrapText="1"/>
    </xf>
    <xf numFmtId="0" fontId="38" fillId="0" borderId="70" xfId="0" applyFont="1" applyBorder="1" applyAlignment="1">
      <alignment horizontal="left" vertical="center" wrapText="1"/>
    </xf>
    <xf numFmtId="0" fontId="24" fillId="0" borderId="82" xfId="0" applyFont="1" applyBorder="1" applyAlignment="1">
      <alignment horizontal="left" vertical="center" wrapText="1"/>
    </xf>
    <xf numFmtId="0" fontId="43" fillId="0" borderId="82" xfId="1" applyFont="1" applyBorder="1" applyAlignment="1">
      <alignment horizontal="center" vertical="center" wrapText="1"/>
    </xf>
    <xf numFmtId="0" fontId="6" fillId="0" borderId="75" xfId="0" applyFont="1" applyBorder="1" applyAlignment="1">
      <alignment horizontal="center" vertical="center" wrapText="1"/>
    </xf>
    <xf numFmtId="0" fontId="6" fillId="0" borderId="88" xfId="0" applyFont="1" applyBorder="1" applyAlignment="1">
      <alignment horizontal="center" vertical="center" wrapText="1"/>
    </xf>
    <xf numFmtId="0" fontId="39" fillId="0" borderId="82" xfId="0" applyFont="1" applyBorder="1" applyAlignment="1">
      <alignment horizontal="left" vertical="center" wrapText="1"/>
    </xf>
    <xf numFmtId="0" fontId="54" fillId="0" borderId="0" xfId="0" applyFont="1" applyAlignment="1">
      <alignment horizontal="left" vertical="center" wrapText="1"/>
    </xf>
    <xf numFmtId="0" fontId="55" fillId="0" borderId="94" xfId="1" applyFont="1" applyFill="1" applyBorder="1" applyAlignment="1">
      <alignment horizontal="center" vertical="center"/>
    </xf>
    <xf numFmtId="0" fontId="8" fillId="0" borderId="86" xfId="0" applyFont="1" applyBorder="1" applyAlignment="1">
      <alignment vertical="center" wrapText="1"/>
    </xf>
    <xf numFmtId="0" fontId="43" fillId="0" borderId="75" xfId="1" applyFont="1" applyBorder="1" applyAlignment="1">
      <alignment horizontal="center" vertical="center"/>
    </xf>
    <xf numFmtId="0" fontId="62" fillId="0" borderId="70" xfId="1" applyFont="1" applyBorder="1">
      <alignment vertical="center"/>
    </xf>
    <xf numFmtId="0" fontId="62" fillId="0" borderId="82" xfId="1" applyFont="1" applyBorder="1" applyAlignment="1">
      <alignment vertical="center" wrapText="1"/>
    </xf>
    <xf numFmtId="0" fontId="3" fillId="0" borderId="0" xfId="0" applyFont="1" applyAlignment="1">
      <alignment vertical="top" wrapText="1"/>
    </xf>
    <xf numFmtId="0" fontId="3" fillId="0" borderId="0" xfId="0" applyFont="1" applyAlignment="1">
      <alignment horizontal="right" vertical="center"/>
    </xf>
    <xf numFmtId="0" fontId="15" fillId="0" borderId="96" xfId="0" applyFont="1" applyBorder="1" applyAlignment="1">
      <alignment horizontal="center" vertical="center"/>
    </xf>
    <xf numFmtId="0" fontId="15" fillId="0" borderId="19" xfId="0" applyFont="1" applyBorder="1" applyAlignment="1">
      <alignment horizontal="center" vertical="center"/>
    </xf>
    <xf numFmtId="0" fontId="17" fillId="0" borderId="0" xfId="0" applyFont="1" applyAlignment="1">
      <alignment horizontal="center" vertical="center" wrapText="1"/>
    </xf>
    <xf numFmtId="0" fontId="4" fillId="0" borderId="0" xfId="0" applyFont="1">
      <alignment vertical="center"/>
    </xf>
    <xf numFmtId="0" fontId="17" fillId="0" borderId="0" xfId="0" applyFont="1" applyAlignment="1">
      <alignment horizontal="center" vertical="center"/>
    </xf>
    <xf numFmtId="0" fontId="3" fillId="0" borderId="4" xfId="0" applyFont="1" applyBorder="1" applyAlignment="1">
      <alignment horizontal="center" vertical="center" wrapText="1"/>
    </xf>
    <xf numFmtId="0" fontId="83" fillId="0" borderId="0" xfId="0" applyFont="1">
      <alignment vertical="center"/>
    </xf>
    <xf numFmtId="0" fontId="84" fillId="0" borderId="0" xfId="0" applyFont="1">
      <alignment vertical="center"/>
    </xf>
    <xf numFmtId="0" fontId="28" fillId="0" borderId="0" xfId="0" applyFont="1">
      <alignment vertical="center"/>
    </xf>
    <xf numFmtId="38" fontId="3" fillId="8" borderId="112" xfId="2" applyFont="1" applyFill="1" applyBorder="1" applyAlignment="1">
      <alignment vertical="center"/>
    </xf>
    <xf numFmtId="38" fontId="3" fillId="8" borderId="4" xfId="2" applyFont="1" applyFill="1" applyBorder="1">
      <alignment vertical="center"/>
    </xf>
    <xf numFmtId="38" fontId="3" fillId="0" borderId="112" xfId="2" applyFont="1" applyBorder="1">
      <alignment vertical="center"/>
    </xf>
    <xf numFmtId="0" fontId="86" fillId="0" borderId="0" xfId="0" applyFont="1">
      <alignment vertical="center"/>
    </xf>
    <xf numFmtId="0" fontId="86" fillId="0" borderId="0" xfId="0" applyFont="1" applyAlignment="1">
      <alignment horizontal="center" vertical="center"/>
    </xf>
    <xf numFmtId="38" fontId="3" fillId="0" borderId="9" xfId="2" applyFont="1" applyBorder="1">
      <alignment vertical="center"/>
    </xf>
    <xf numFmtId="38" fontId="3" fillId="0" borderId="112" xfId="0" applyNumberFormat="1" applyFont="1" applyBorder="1">
      <alignment vertical="center"/>
    </xf>
    <xf numFmtId="38" fontId="3" fillId="0" borderId="0" xfId="2" applyFont="1">
      <alignment vertical="center"/>
    </xf>
    <xf numFmtId="38" fontId="3" fillId="8" borderId="117" xfId="2" applyFont="1" applyFill="1" applyBorder="1">
      <alignment vertical="center"/>
    </xf>
    <xf numFmtId="0" fontId="0" fillId="0" borderId="16" xfId="0" applyBorder="1">
      <alignment vertical="center"/>
    </xf>
    <xf numFmtId="38" fontId="3" fillId="8" borderId="118" xfId="2" applyFont="1" applyFill="1" applyBorder="1">
      <alignment vertical="center"/>
    </xf>
    <xf numFmtId="38" fontId="3" fillId="0" borderId="49" xfId="2" applyFont="1" applyBorder="1">
      <alignment vertical="center"/>
    </xf>
    <xf numFmtId="38" fontId="3" fillId="0" borderId="117" xfId="2" applyFont="1" applyBorder="1">
      <alignment vertical="center"/>
    </xf>
    <xf numFmtId="38" fontId="3" fillId="0" borderId="0" xfId="2" applyFont="1" applyBorder="1" applyAlignment="1">
      <alignment vertical="center"/>
    </xf>
    <xf numFmtId="38" fontId="3" fillId="0" borderId="118" xfId="2" applyFont="1" applyBorder="1">
      <alignment vertical="center"/>
    </xf>
    <xf numFmtId="0" fontId="9" fillId="0" borderId="0" xfId="0" applyFont="1" applyAlignment="1">
      <alignment vertical="center" wrapText="1"/>
    </xf>
    <xf numFmtId="0" fontId="93" fillId="0" borderId="0" xfId="0" applyFont="1" applyAlignment="1">
      <alignment vertical="center" wrapText="1"/>
    </xf>
    <xf numFmtId="0" fontId="94" fillId="0" borderId="0" xfId="0" applyFont="1" applyAlignment="1">
      <alignment horizontal="right" vertical="center"/>
    </xf>
    <xf numFmtId="0" fontId="0" fillId="8" borderId="0" xfId="0" applyFill="1">
      <alignment vertical="center"/>
    </xf>
    <xf numFmtId="0" fontId="0" fillId="0" borderId="112" xfId="0" applyBorder="1">
      <alignment vertical="center"/>
    </xf>
    <xf numFmtId="0" fontId="24" fillId="0" borderId="0" xfId="0" applyFont="1" applyAlignment="1">
      <alignment vertical="top" wrapText="1"/>
    </xf>
    <xf numFmtId="0" fontId="85"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right" vertical="center"/>
    </xf>
    <xf numFmtId="0" fontId="96" fillId="0" borderId="0" xfId="1" applyFont="1" applyAlignment="1">
      <alignment vertical="center" wrapText="1"/>
    </xf>
    <xf numFmtId="0" fontId="98" fillId="0" borderId="0" xfId="0" applyFont="1">
      <alignment vertical="center"/>
    </xf>
    <xf numFmtId="38" fontId="3" fillId="8" borderId="62" xfId="2" applyFont="1" applyFill="1" applyBorder="1">
      <alignment vertical="center"/>
    </xf>
    <xf numFmtId="0" fontId="22" fillId="0" borderId="0" xfId="0" applyFont="1">
      <alignment vertical="center"/>
    </xf>
    <xf numFmtId="38" fontId="3" fillId="0" borderId="119" xfId="2" applyFont="1" applyBorder="1">
      <alignment vertical="center"/>
    </xf>
    <xf numFmtId="38" fontId="3" fillId="0" borderId="120" xfId="2" applyFont="1" applyBorder="1">
      <alignment vertical="center"/>
    </xf>
    <xf numFmtId="0" fontId="102" fillId="0" borderId="0" xfId="0" applyFont="1">
      <alignment vertical="center"/>
    </xf>
    <xf numFmtId="38" fontId="3" fillId="0" borderId="0" xfId="0" applyNumberFormat="1" applyFont="1">
      <alignment vertical="center"/>
    </xf>
    <xf numFmtId="38" fontId="3" fillId="0" borderId="37" xfId="2" applyFont="1" applyBorder="1">
      <alignment vertical="center"/>
    </xf>
    <xf numFmtId="38" fontId="3" fillId="0" borderId="37" xfId="2" applyFont="1" applyBorder="1" applyAlignment="1">
      <alignment horizontal="center" vertical="center"/>
    </xf>
    <xf numFmtId="0" fontId="3" fillId="0" borderId="36" xfId="0" applyFont="1" applyBorder="1" applyAlignment="1">
      <alignment horizontal="center" vertical="center"/>
    </xf>
    <xf numFmtId="38" fontId="3" fillId="0" borderId="32" xfId="2" applyFont="1" applyBorder="1">
      <alignment vertical="center"/>
    </xf>
    <xf numFmtId="38" fontId="3" fillId="0" borderId="32" xfId="2" applyFont="1" applyBorder="1" applyAlignment="1">
      <alignment horizontal="center" vertical="center"/>
    </xf>
    <xf numFmtId="0" fontId="3" fillId="0" borderId="31" xfId="0" applyFont="1" applyBorder="1" applyAlignment="1">
      <alignment horizontal="center" vertical="center"/>
    </xf>
    <xf numFmtId="38" fontId="3" fillId="0" borderId="31" xfId="2" applyFont="1" applyBorder="1" applyAlignment="1">
      <alignment horizontal="center" vertical="center"/>
    </xf>
    <xf numFmtId="38" fontId="3" fillId="0" borderId="85" xfId="2" applyFont="1" applyBorder="1">
      <alignment vertical="center"/>
    </xf>
    <xf numFmtId="38" fontId="3" fillId="0" borderId="85" xfId="2" applyFont="1" applyBorder="1" applyAlignment="1">
      <alignment horizontal="center" vertical="center"/>
    </xf>
    <xf numFmtId="38" fontId="3" fillId="0" borderId="87" xfId="2" applyFont="1" applyBorder="1" applyAlignment="1">
      <alignment horizontal="center" vertical="center"/>
    </xf>
    <xf numFmtId="0" fontId="3" fillId="0" borderId="37" xfId="0" applyFont="1" applyBorder="1" applyAlignment="1">
      <alignment horizontal="center" vertical="center"/>
    </xf>
    <xf numFmtId="0" fontId="22" fillId="0" borderId="10" xfId="0" applyFont="1" applyBorder="1">
      <alignment vertical="center"/>
    </xf>
    <xf numFmtId="178" fontId="3" fillId="0" borderId="116" xfId="3" applyNumberFormat="1" applyFont="1" applyBorder="1" applyAlignment="1">
      <alignment horizontal="right" vertical="center"/>
    </xf>
    <xf numFmtId="0" fontId="3" fillId="0" borderId="76" xfId="0" applyFont="1" applyBorder="1" applyAlignment="1">
      <alignment horizontal="center" vertical="center"/>
    </xf>
    <xf numFmtId="0" fontId="3" fillId="0" borderId="70" xfId="0" applyFont="1" applyBorder="1" applyAlignment="1">
      <alignment horizontal="center" vertical="center"/>
    </xf>
    <xf numFmtId="178" fontId="3" fillId="0" borderId="41" xfId="3" applyNumberFormat="1" applyFont="1" applyBorder="1" applyAlignment="1">
      <alignment horizontal="right" vertical="center"/>
    </xf>
    <xf numFmtId="0" fontId="22" fillId="0" borderId="53"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94" xfId="0" applyFont="1" applyBorder="1" applyAlignment="1">
      <alignment horizontal="center" vertical="center"/>
    </xf>
    <xf numFmtId="0" fontId="3" fillId="0" borderId="128" xfId="0" applyFont="1" applyBorder="1" applyAlignment="1">
      <alignment horizontal="center" vertical="center"/>
    </xf>
    <xf numFmtId="0" fontId="3" fillId="0" borderId="69" xfId="0" applyFont="1" applyBorder="1" applyAlignment="1">
      <alignment horizontal="center" vertical="center" wrapText="1"/>
    </xf>
    <xf numFmtId="38" fontId="3" fillId="0" borderId="85" xfId="2" applyFont="1" applyBorder="1" applyAlignment="1">
      <alignment horizontal="right" vertical="center"/>
    </xf>
    <xf numFmtId="40" fontId="3" fillId="0" borderId="41" xfId="2" applyNumberFormat="1" applyFont="1" applyBorder="1">
      <alignment vertical="center"/>
    </xf>
    <xf numFmtId="178" fontId="3" fillId="8" borderId="85" xfId="0" applyNumberFormat="1" applyFont="1" applyFill="1" applyBorder="1">
      <alignment vertical="center"/>
    </xf>
    <xf numFmtId="178" fontId="3" fillId="0" borderId="86" xfId="0" applyNumberFormat="1" applyFont="1" applyBorder="1">
      <alignment vertical="center"/>
    </xf>
    <xf numFmtId="38" fontId="3" fillId="0" borderId="87" xfId="2" applyFont="1" applyBorder="1">
      <alignment vertical="center"/>
    </xf>
    <xf numFmtId="38" fontId="3" fillId="0" borderId="86" xfId="0" applyNumberFormat="1" applyFont="1" applyBorder="1">
      <alignment vertical="center"/>
    </xf>
    <xf numFmtId="179" fontId="3" fillId="0" borderId="87" xfId="0" applyNumberFormat="1" applyFont="1" applyBorder="1">
      <alignment vertical="center"/>
    </xf>
    <xf numFmtId="180" fontId="3" fillId="0" borderId="86" xfId="0" applyNumberFormat="1" applyFont="1" applyBorder="1">
      <alignment vertical="center"/>
    </xf>
    <xf numFmtId="0" fontId="22" fillId="0" borderId="31" xfId="0" applyFont="1" applyBorder="1" applyAlignment="1">
      <alignment horizontal="center" vertical="center"/>
    </xf>
    <xf numFmtId="9" fontId="3" fillId="0" borderId="32" xfId="0" applyNumberFormat="1" applyFont="1" applyBorder="1">
      <alignment vertical="center"/>
    </xf>
    <xf numFmtId="178" fontId="3" fillId="0" borderId="82" xfId="0" applyNumberFormat="1" applyFont="1" applyBorder="1">
      <alignment vertical="center"/>
    </xf>
    <xf numFmtId="38" fontId="3" fillId="0" borderId="32" xfId="2" applyFont="1" applyBorder="1" applyAlignment="1">
      <alignment horizontal="right" vertical="center"/>
    </xf>
    <xf numFmtId="178" fontId="3" fillId="8" borderId="32" xfId="0" applyNumberFormat="1" applyFont="1" applyFill="1" applyBorder="1">
      <alignment vertical="center"/>
    </xf>
    <xf numFmtId="38" fontId="3" fillId="0" borderId="31" xfId="2" applyFont="1" applyBorder="1">
      <alignment vertical="center"/>
    </xf>
    <xf numFmtId="38" fontId="3" fillId="0" borderId="82" xfId="0" applyNumberFormat="1" applyFont="1" applyBorder="1">
      <alignment vertical="center"/>
    </xf>
    <xf numFmtId="38" fontId="3" fillId="0" borderId="37" xfId="2" applyFont="1" applyFill="1" applyBorder="1" applyAlignment="1">
      <alignment horizontal="right" vertical="center"/>
    </xf>
    <xf numFmtId="38" fontId="3" fillId="7" borderId="37" xfId="2" applyFont="1" applyFill="1" applyBorder="1" applyAlignment="1">
      <alignment horizontal="right" vertical="center"/>
    </xf>
    <xf numFmtId="38" fontId="3" fillId="0" borderId="37" xfId="2" applyFont="1" applyBorder="1" applyAlignment="1">
      <alignment horizontal="right" vertical="center"/>
    </xf>
    <xf numFmtId="38" fontId="3" fillId="0" borderId="95" xfId="2" applyFont="1" applyBorder="1">
      <alignment vertical="center"/>
    </xf>
    <xf numFmtId="178" fontId="3" fillId="8" borderId="38" xfId="0" applyNumberFormat="1" applyFont="1" applyFill="1" applyBorder="1">
      <alignment vertical="center"/>
    </xf>
    <xf numFmtId="178" fontId="3" fillId="0" borderId="75" xfId="0" applyNumberFormat="1" applyFont="1" applyBorder="1">
      <alignment vertical="center"/>
    </xf>
    <xf numFmtId="38" fontId="3" fillId="0" borderId="36" xfId="2" applyFont="1" applyBorder="1">
      <alignment vertical="center"/>
    </xf>
    <xf numFmtId="38" fontId="3" fillId="0" borderId="75" xfId="0" applyNumberFormat="1" applyFont="1" applyBorder="1">
      <alignment vertical="center"/>
    </xf>
    <xf numFmtId="179" fontId="3" fillId="0" borderId="128" xfId="0" applyNumberFormat="1" applyFont="1" applyBorder="1">
      <alignment vertical="center"/>
    </xf>
    <xf numFmtId="180" fontId="3" fillId="0" borderId="94" xfId="0" applyNumberFormat="1" applyFont="1" applyBorder="1">
      <alignment vertical="center"/>
    </xf>
    <xf numFmtId="9" fontId="3" fillId="0" borderId="37" xfId="0" applyNumberFormat="1" applyFont="1" applyBorder="1">
      <alignment vertical="center"/>
    </xf>
    <xf numFmtId="0" fontId="0" fillId="0" borderId="2" xfId="0" applyBorder="1">
      <alignment vertical="center"/>
    </xf>
    <xf numFmtId="0" fontId="0" fillId="8" borderId="2" xfId="0" applyFill="1" applyBorder="1">
      <alignment vertical="center"/>
    </xf>
    <xf numFmtId="0" fontId="104" fillId="0" borderId="2" xfId="0" applyFont="1" applyBorder="1" applyAlignment="1">
      <alignment horizontal="center" vertical="center"/>
    </xf>
    <xf numFmtId="0" fontId="3" fillId="0" borderId="2" xfId="0" applyFont="1" applyBorder="1">
      <alignment vertical="center"/>
    </xf>
    <xf numFmtId="0" fontId="22" fillId="0" borderId="9" xfId="0" applyFont="1" applyBorder="1" applyAlignment="1">
      <alignment horizontal="center" vertical="center"/>
    </xf>
    <xf numFmtId="0" fontId="22" fillId="0" borderId="61" xfId="0" applyFont="1" applyBorder="1" applyAlignment="1">
      <alignment horizontal="center" vertical="center"/>
    </xf>
    <xf numFmtId="0" fontId="8" fillId="0" borderId="85" xfId="0" applyFont="1" applyBorder="1">
      <alignment vertical="center"/>
    </xf>
    <xf numFmtId="0" fontId="8" fillId="0" borderId="86" xfId="0" applyFont="1" applyBorder="1">
      <alignment vertical="center"/>
    </xf>
    <xf numFmtId="10" fontId="3" fillId="8" borderId="41" xfId="3" applyNumberFormat="1" applyFont="1" applyFill="1" applyBorder="1" applyAlignment="1">
      <alignment horizontal="right" vertical="center"/>
    </xf>
    <xf numFmtId="10" fontId="3" fillId="0" borderId="37" xfId="0" applyNumberFormat="1" applyFont="1" applyBorder="1">
      <alignment vertical="center"/>
    </xf>
    <xf numFmtId="10" fontId="3" fillId="0" borderId="75" xfId="0" applyNumberFormat="1" applyFont="1" applyBorder="1">
      <alignment vertical="center"/>
    </xf>
    <xf numFmtId="38" fontId="3" fillId="0" borderId="69" xfId="2" applyFont="1" applyBorder="1" applyAlignment="1">
      <alignment horizontal="right" vertical="center" wrapText="1"/>
    </xf>
    <xf numFmtId="38" fontId="3" fillId="0" borderId="69" xfId="2" applyFont="1" applyBorder="1" applyAlignment="1">
      <alignment horizontal="right" vertical="center"/>
    </xf>
    <xf numFmtId="38" fontId="3" fillId="0" borderId="69" xfId="2" applyFont="1" applyBorder="1" applyAlignment="1">
      <alignment horizontal="center" vertical="center"/>
    </xf>
    <xf numFmtId="40" fontId="3" fillId="0" borderId="69" xfId="2" applyNumberFormat="1" applyFont="1" applyBorder="1">
      <alignment vertical="center"/>
    </xf>
    <xf numFmtId="38" fontId="3" fillId="0" borderId="69" xfId="2" applyFont="1" applyBorder="1">
      <alignment vertical="center"/>
    </xf>
    <xf numFmtId="178" fontId="3" fillId="8" borderId="69" xfId="0" applyNumberFormat="1" applyFont="1" applyFill="1" applyBorder="1">
      <alignment vertical="center"/>
    </xf>
    <xf numFmtId="178" fontId="3" fillId="0" borderId="70" xfId="0" applyNumberFormat="1" applyFont="1" applyBorder="1">
      <alignment vertical="center"/>
    </xf>
    <xf numFmtId="38" fontId="3" fillId="0" borderId="76" xfId="2" applyFont="1" applyBorder="1">
      <alignment vertical="center"/>
    </xf>
    <xf numFmtId="38" fontId="3" fillId="0" borderId="70" xfId="0" applyNumberFormat="1" applyFont="1" applyBorder="1">
      <alignment vertical="center"/>
    </xf>
    <xf numFmtId="179" fontId="3" fillId="0" borderId="76" xfId="0" applyNumberFormat="1" applyFont="1" applyBorder="1">
      <alignment vertical="center"/>
    </xf>
    <xf numFmtId="180" fontId="3" fillId="0" borderId="70" xfId="0" applyNumberFormat="1" applyFont="1" applyBorder="1">
      <alignment vertical="center"/>
    </xf>
    <xf numFmtId="38" fontId="3" fillId="0" borderId="32" xfId="2" applyFont="1" applyBorder="1" applyAlignment="1">
      <alignment horizontal="right" vertical="center" wrapText="1"/>
    </xf>
    <xf numFmtId="40" fontId="3" fillId="0" borderId="85" xfId="2" applyNumberFormat="1" applyFont="1" applyBorder="1">
      <alignment vertical="center"/>
    </xf>
    <xf numFmtId="40" fontId="3" fillId="0" borderId="95" xfId="2" applyNumberFormat="1" applyFont="1" applyBorder="1">
      <alignment vertical="center"/>
    </xf>
    <xf numFmtId="178" fontId="3" fillId="8" borderId="37" xfId="0" applyNumberFormat="1" applyFont="1" applyFill="1" applyBorder="1">
      <alignment vertical="center"/>
    </xf>
    <xf numFmtId="0" fontId="22" fillId="0" borderId="0" xfId="0" applyFont="1" applyAlignment="1">
      <alignment horizontal="center" vertical="center"/>
    </xf>
    <xf numFmtId="0" fontId="43" fillId="0" borderId="0" xfId="1" applyFont="1" applyBorder="1" applyAlignment="1">
      <alignment horizontal="left" vertical="top" wrapText="1"/>
    </xf>
    <xf numFmtId="0" fontId="43" fillId="0" borderId="5" xfId="1" applyFont="1" applyBorder="1" applyAlignment="1">
      <alignment horizontal="left" vertical="top" wrapText="1"/>
    </xf>
    <xf numFmtId="0" fontId="3" fillId="0" borderId="38" xfId="0" applyFont="1" applyBorder="1" applyAlignment="1">
      <alignment horizontal="center" vertical="center"/>
    </xf>
    <xf numFmtId="38" fontId="8" fillId="0" borderId="69" xfId="2" applyFont="1" applyBorder="1" applyAlignment="1">
      <alignment horizontal="right" vertical="center" wrapText="1"/>
    </xf>
    <xf numFmtId="38" fontId="8" fillId="0" borderId="69" xfId="2" applyFont="1" applyBorder="1" applyAlignment="1">
      <alignment horizontal="right" vertical="center"/>
    </xf>
    <xf numFmtId="38" fontId="3" fillId="0" borderId="116" xfId="2" applyFont="1" applyBorder="1">
      <alignment vertical="center"/>
    </xf>
    <xf numFmtId="179" fontId="3" fillId="0" borderId="76" xfId="2" applyNumberFormat="1" applyFont="1" applyBorder="1">
      <alignment vertical="center"/>
    </xf>
    <xf numFmtId="38" fontId="3" fillId="0" borderId="70" xfId="2" applyFont="1" applyBorder="1">
      <alignment vertical="center"/>
    </xf>
    <xf numFmtId="38" fontId="8" fillId="0" borderId="32" xfId="2" applyFont="1" applyBorder="1" applyAlignment="1">
      <alignment horizontal="right" vertical="center" wrapText="1"/>
    </xf>
    <xf numFmtId="38" fontId="8" fillId="0" borderId="85" xfId="2" applyFont="1" applyBorder="1" applyAlignment="1">
      <alignment horizontal="right" vertical="center"/>
    </xf>
    <xf numFmtId="38" fontId="3" fillId="0" borderId="43" xfId="2" applyFont="1" applyBorder="1">
      <alignment vertical="center"/>
    </xf>
    <xf numFmtId="179" fontId="3" fillId="0" borderId="31" xfId="2" applyNumberFormat="1" applyFont="1" applyBorder="1">
      <alignment vertical="center"/>
    </xf>
    <xf numFmtId="38" fontId="3" fillId="0" borderId="82" xfId="2" applyFont="1" applyBorder="1">
      <alignment vertical="center"/>
    </xf>
    <xf numFmtId="38" fontId="8" fillId="0" borderId="32" xfId="2" applyFont="1" applyBorder="1" applyAlignment="1">
      <alignment horizontal="right" vertical="center"/>
    </xf>
    <xf numFmtId="38" fontId="8" fillId="0" borderId="37" xfId="2" applyFont="1" applyFill="1" applyBorder="1" applyAlignment="1">
      <alignment horizontal="right" vertical="center"/>
    </xf>
    <xf numFmtId="38" fontId="8" fillId="7" borderId="37" xfId="2" applyFont="1" applyFill="1" applyBorder="1" applyAlignment="1">
      <alignment horizontal="right" vertical="center"/>
    </xf>
    <xf numFmtId="38" fontId="3" fillId="0" borderId="6" xfId="2" applyFont="1" applyBorder="1">
      <alignment vertical="center"/>
    </xf>
    <xf numFmtId="179" fontId="3" fillId="0" borderId="36" xfId="2" applyNumberFormat="1" applyFont="1" applyBorder="1">
      <alignment vertical="center"/>
    </xf>
    <xf numFmtId="38" fontId="3" fillId="0" borderId="75" xfId="2" applyFont="1" applyBorder="1">
      <alignment vertical="center"/>
    </xf>
    <xf numFmtId="0" fontId="8" fillId="0" borderId="33" xfId="0" applyFont="1" applyBorder="1" applyAlignment="1">
      <alignment horizontal="left" vertical="center" wrapText="1"/>
    </xf>
    <xf numFmtId="0" fontId="43" fillId="0" borderId="0" xfId="1"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23" fillId="0" borderId="0" xfId="0" applyFont="1" applyAlignment="1">
      <alignment horizontal="center" vertical="center"/>
    </xf>
    <xf numFmtId="0" fontId="3" fillId="0" borderId="0" xfId="0" applyFont="1" applyAlignment="1">
      <alignment horizontal="center" vertical="center"/>
    </xf>
    <xf numFmtId="177" fontId="3" fillId="0" borderId="19" xfId="0" applyNumberFormat="1" applyFont="1" applyBorder="1" applyAlignment="1">
      <alignment horizontal="center" vertical="center"/>
    </xf>
    <xf numFmtId="177" fontId="3" fillId="0" borderId="22" xfId="0" applyNumberFormat="1"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65" fillId="0" borderId="45" xfId="0" applyFont="1" applyBorder="1" applyAlignment="1">
      <alignment horizontal="left" vertical="center" wrapTex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6" xfId="0" applyFont="1" applyBorder="1" applyAlignment="1">
      <alignment horizontal="left" vertical="center" wrapText="1"/>
    </xf>
    <xf numFmtId="0" fontId="65" fillId="0" borderId="0" xfId="0" applyFont="1" applyAlignment="1">
      <alignment horizontal="left" vertical="center" wrapText="1"/>
    </xf>
    <xf numFmtId="0" fontId="65" fillId="0" borderId="12" xfId="0" applyFont="1" applyBorder="1" applyAlignment="1">
      <alignment horizontal="left" vertical="center" wrapText="1"/>
    </xf>
    <xf numFmtId="0" fontId="65" fillId="0" borderId="25" xfId="0" applyFont="1" applyBorder="1" applyAlignment="1">
      <alignment horizontal="left" vertical="center" wrapText="1"/>
    </xf>
    <xf numFmtId="0" fontId="65" fillId="0" borderId="5" xfId="0" applyFont="1" applyBorder="1" applyAlignment="1">
      <alignment horizontal="left" vertical="center" wrapText="1"/>
    </xf>
    <xf numFmtId="0" fontId="65" fillId="0" borderId="14" xfId="0" applyFont="1" applyBorder="1" applyAlignment="1">
      <alignment horizontal="left" vertical="center" wrapText="1"/>
    </xf>
    <xf numFmtId="0" fontId="15" fillId="0" borderId="1" xfId="0" applyFont="1" applyBorder="1" applyAlignment="1">
      <alignment horizontal="center" vertical="center"/>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xf numFmtId="177" fontId="3" fillId="0" borderId="63" xfId="0" applyNumberFormat="1" applyFont="1" applyBorder="1" applyAlignment="1">
      <alignment horizontal="center" vertical="center"/>
    </xf>
    <xf numFmtId="177" fontId="3" fillId="0" borderId="64" xfId="0" applyNumberFormat="1" applyFont="1" applyBorder="1" applyAlignment="1">
      <alignment horizontal="center" vertical="center"/>
    </xf>
    <xf numFmtId="0" fontId="26" fillId="15" borderId="62" xfId="0" applyFont="1" applyFill="1" applyBorder="1" applyAlignment="1">
      <alignment horizontal="center" vertical="center"/>
    </xf>
    <xf numFmtId="0" fontId="3" fillId="14" borderId="62" xfId="0" applyFont="1" applyFill="1" applyBorder="1" applyAlignment="1">
      <alignment horizontal="center" vertical="center"/>
    </xf>
    <xf numFmtId="0" fontId="3" fillId="0" borderId="63" xfId="0" applyFont="1" applyBorder="1" applyAlignment="1">
      <alignment horizontal="center" vertical="center"/>
    </xf>
    <xf numFmtId="0" fontId="3" fillId="0" borderId="111" xfId="0" applyFont="1" applyBorder="1" applyAlignment="1">
      <alignment horizontal="center" vertical="center"/>
    </xf>
    <xf numFmtId="0" fontId="3" fillId="0" borderId="6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78" fillId="0" borderId="1" xfId="1" applyFont="1" applyBorder="1" applyAlignment="1">
      <alignment horizontal="left" vertical="center" wrapText="1"/>
    </xf>
    <xf numFmtId="0" fontId="78" fillId="0" borderId="2" xfId="1" applyFont="1" applyBorder="1" applyAlignment="1">
      <alignment horizontal="left" vertical="center" wrapText="1"/>
    </xf>
    <xf numFmtId="0" fontId="78" fillId="0" borderId="3" xfId="1" applyFont="1" applyBorder="1" applyAlignment="1">
      <alignment horizontal="left" vertical="center" wrapText="1"/>
    </xf>
    <xf numFmtId="0" fontId="78" fillId="0" borderId="16" xfId="1" applyFont="1" applyBorder="1" applyAlignment="1">
      <alignment horizontal="left" vertical="center" wrapText="1"/>
    </xf>
    <xf numFmtId="0" fontId="78" fillId="0" borderId="0" xfId="1" applyFont="1" applyBorder="1" applyAlignment="1">
      <alignment horizontal="left" vertical="center" wrapText="1"/>
    </xf>
    <xf numFmtId="0" fontId="78" fillId="0" borderId="12" xfId="1" applyFont="1" applyBorder="1" applyAlignment="1">
      <alignment horizontal="left" vertical="center" wrapText="1"/>
    </xf>
    <xf numFmtId="0" fontId="78" fillId="0" borderId="4" xfId="1" applyFont="1" applyBorder="1" applyAlignment="1">
      <alignment horizontal="left" vertical="center" wrapText="1"/>
    </xf>
    <xf numFmtId="0" fontId="78" fillId="0" borderId="5" xfId="1" applyFont="1" applyBorder="1" applyAlignment="1">
      <alignment horizontal="left" vertical="center" wrapText="1"/>
    </xf>
    <xf numFmtId="0" fontId="78" fillId="0" borderId="14" xfId="1" applyFont="1" applyBorder="1" applyAlignment="1">
      <alignment horizontal="left" vertical="center" wrapText="1"/>
    </xf>
    <xf numFmtId="0" fontId="3" fillId="14" borderId="19"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2"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13" xfId="0" applyFont="1" applyFill="1" applyBorder="1" applyAlignment="1">
      <alignment horizontal="center" vertical="center"/>
    </xf>
    <xf numFmtId="0" fontId="26" fillId="6" borderId="2" xfId="0" applyFont="1" applyFill="1" applyBorder="1" applyAlignment="1">
      <alignment horizontal="center" vertical="center" wrapText="1"/>
    </xf>
    <xf numFmtId="0" fontId="26" fillId="6" borderId="0" xfId="0" applyFont="1" applyFill="1" applyAlignment="1">
      <alignment horizontal="center" vertical="center" wrapText="1"/>
    </xf>
    <xf numFmtId="0" fontId="3" fillId="0" borderId="4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25"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43" fillId="0" borderId="21" xfId="1" applyFont="1" applyBorder="1" applyAlignment="1">
      <alignment horizontal="left" vertical="center"/>
    </xf>
    <xf numFmtId="0" fontId="43" fillId="0" borderId="20" xfId="1" applyFont="1" applyBorder="1" applyAlignment="1">
      <alignment horizontal="left" vertical="center"/>
    </xf>
    <xf numFmtId="0" fontId="43" fillId="0" borderId="22" xfId="1" applyFont="1" applyBorder="1" applyAlignment="1">
      <alignment horizontal="left" vertical="center"/>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3" fillId="0" borderId="10" xfId="0" applyFont="1" applyBorder="1" applyAlignment="1">
      <alignment horizontal="left" vertical="center" wrapText="1"/>
    </xf>
    <xf numFmtId="0" fontId="43" fillId="0" borderId="25" xfId="1" applyFont="1" applyBorder="1" applyAlignment="1">
      <alignment horizontal="left" vertical="center" wrapText="1"/>
    </xf>
    <xf numFmtId="0" fontId="43" fillId="0" borderId="5" xfId="1" applyFont="1" applyBorder="1" applyAlignment="1">
      <alignment horizontal="left" vertical="center" wrapText="1"/>
    </xf>
    <xf numFmtId="0" fontId="43" fillId="0" borderId="14" xfId="1" applyFont="1" applyBorder="1" applyAlignment="1">
      <alignment horizontal="left" vertical="center" wrapText="1"/>
    </xf>
    <xf numFmtId="0" fontId="43" fillId="0" borderId="26" xfId="1" applyFont="1" applyBorder="1" applyAlignment="1">
      <alignment horizontal="left" vertical="center" wrapText="1"/>
    </xf>
    <xf numFmtId="0" fontId="43" fillId="0" borderId="17" xfId="1" applyFont="1" applyBorder="1" applyAlignment="1">
      <alignment horizontal="left" vertical="center" wrapText="1"/>
    </xf>
    <xf numFmtId="0" fontId="43" fillId="0" borderId="7" xfId="1" applyFont="1" applyBorder="1" applyAlignment="1">
      <alignment horizontal="left" vertical="center" wrapText="1"/>
    </xf>
    <xf numFmtId="0" fontId="3" fillId="0" borderId="52" xfId="0" applyFont="1" applyBorder="1" applyAlignment="1">
      <alignment horizontal="left" vertical="center" wrapText="1"/>
    </xf>
    <xf numFmtId="0" fontId="3" fillId="0" borderId="15" xfId="0" applyFont="1" applyBorder="1" applyAlignment="1">
      <alignment horizontal="left" vertical="center" wrapText="1"/>
    </xf>
    <xf numFmtId="0" fontId="3" fillId="0" borderId="53" xfId="0" applyFont="1" applyBorder="1" applyAlignment="1">
      <alignment horizontal="left" vertical="center" wrapText="1"/>
    </xf>
    <xf numFmtId="0" fontId="43" fillId="0" borderId="2" xfId="1" applyFont="1" applyBorder="1" applyAlignment="1">
      <alignment horizontal="left" vertical="center" wrapText="1"/>
    </xf>
    <xf numFmtId="0" fontId="43" fillId="0" borderId="3" xfId="1" applyFont="1" applyBorder="1" applyAlignment="1">
      <alignment horizontal="left" vertical="center" wrapText="1"/>
    </xf>
    <xf numFmtId="0" fontId="43" fillId="0" borderId="0" xfId="1" applyFont="1" applyBorder="1" applyAlignment="1">
      <alignment horizontal="left" vertical="center" wrapText="1"/>
    </xf>
    <xf numFmtId="0" fontId="43" fillId="0" borderId="12" xfId="1" applyFont="1" applyBorder="1" applyAlignment="1">
      <alignment horizontal="left" vertical="center" wrapText="1"/>
    </xf>
    <xf numFmtId="0" fontId="3" fillId="0" borderId="100" xfId="0" applyFont="1" applyBorder="1" applyAlignment="1">
      <alignment horizontal="left" vertical="center" wrapText="1"/>
    </xf>
    <xf numFmtId="0" fontId="3" fillId="0" borderId="101" xfId="0" applyFont="1" applyBorder="1" applyAlignment="1">
      <alignment horizontal="left" vertical="center" wrapText="1"/>
    </xf>
    <xf numFmtId="0" fontId="8" fillId="0" borderId="100" xfId="0" applyFont="1" applyBorder="1" applyAlignment="1">
      <alignment horizontal="left" vertical="center"/>
    </xf>
    <xf numFmtId="0" fontId="8" fillId="0" borderId="101" xfId="0" applyFont="1" applyBorder="1" applyAlignment="1">
      <alignment horizontal="left"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22" fillId="0" borderId="5"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10" fillId="0" borderId="0" xfId="0" applyFont="1" applyAlignment="1">
      <alignment horizontal="center" vertical="center"/>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4" fillId="6"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xf>
    <xf numFmtId="0" fontId="5" fillId="0" borderId="5" xfId="0" applyFont="1" applyBorder="1" applyAlignment="1">
      <alignment horizontal="center" vertical="center"/>
    </xf>
    <xf numFmtId="0" fontId="5" fillId="0" borderId="54" xfId="0" applyFont="1" applyBorder="1" applyAlignment="1">
      <alignment horizontal="center" vertical="center"/>
    </xf>
    <xf numFmtId="0" fontId="17" fillId="0" borderId="46"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0" xfId="0" applyFont="1" applyBorder="1" applyAlignment="1">
      <alignment horizontal="center" vertical="center" wrapText="1"/>
    </xf>
    <xf numFmtId="177" fontId="3" fillId="0" borderId="0" xfId="0" applyNumberFormat="1" applyFont="1" applyAlignment="1">
      <alignment horizontal="center" vertical="center"/>
    </xf>
    <xf numFmtId="176" fontId="3" fillId="0" borderId="0" xfId="0" applyNumberFormat="1" applyFont="1" applyAlignment="1">
      <alignment horizontal="center" vertical="center"/>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16" fillId="13" borderId="9"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5" fillId="4" borderId="21" xfId="0" applyFont="1" applyFill="1" applyBorder="1" applyAlignment="1">
      <alignment horizontal="center" vertical="center"/>
    </xf>
    <xf numFmtId="0" fontId="5" fillId="4" borderId="20" xfId="0" applyFont="1" applyFill="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5" xfId="0" applyFont="1" applyBorder="1" applyAlignment="1">
      <alignment horizontal="center" vertical="center"/>
    </xf>
    <xf numFmtId="0" fontId="5" fillId="0" borderId="50" xfId="0" applyFont="1" applyBorder="1" applyAlignment="1">
      <alignment horizontal="center" vertical="center"/>
    </xf>
    <xf numFmtId="0" fontId="17" fillId="0" borderId="25" xfId="0" applyFont="1" applyBorder="1" applyAlignment="1">
      <alignment horizontal="center" vertical="center"/>
    </xf>
    <xf numFmtId="0" fontId="17" fillId="0" borderId="5" xfId="0" applyFont="1" applyBorder="1" applyAlignment="1">
      <alignment horizontal="center" vertical="center"/>
    </xf>
    <xf numFmtId="0" fontId="17" fillId="0" borderId="54" xfId="0" applyFont="1" applyBorder="1" applyAlignment="1">
      <alignment horizontal="center" vertical="center"/>
    </xf>
    <xf numFmtId="0" fontId="8" fillId="0" borderId="9" xfId="0" applyFont="1" applyBorder="1" applyAlignment="1">
      <alignment horizontal="left" vertical="center" wrapText="1"/>
    </xf>
    <xf numFmtId="0" fontId="8" fillId="0" borderId="23" xfId="0" applyFont="1" applyBorder="1" applyAlignment="1">
      <alignment horizontal="left" vertical="center"/>
    </xf>
    <xf numFmtId="0" fontId="8" fillId="0" borderId="10" xfId="0" applyFont="1" applyBorder="1" applyAlignment="1">
      <alignment horizontal="left" vertical="center"/>
    </xf>
    <xf numFmtId="0" fontId="8" fillId="0" borderId="102" xfId="0" applyFont="1" applyBorder="1" applyAlignment="1">
      <alignment horizontal="left" vertical="top" wrapText="1"/>
    </xf>
    <xf numFmtId="0" fontId="8" fillId="0" borderId="103" xfId="0" applyFont="1" applyBorder="1" applyAlignment="1">
      <alignment horizontal="left" vertical="top"/>
    </xf>
    <xf numFmtId="0" fontId="8" fillId="0" borderId="104" xfId="0" applyFont="1" applyBorder="1" applyAlignment="1">
      <alignment horizontal="left" vertical="top"/>
    </xf>
    <xf numFmtId="0" fontId="76" fillId="0" borderId="12" xfId="0" applyFont="1" applyBorder="1" applyAlignment="1">
      <alignment horizontal="center" vertical="center"/>
    </xf>
    <xf numFmtId="0" fontId="77" fillId="0" borderId="105" xfId="1" applyFont="1" applyBorder="1" applyAlignment="1">
      <alignment horizontal="left" vertical="center" wrapText="1"/>
    </xf>
    <xf numFmtId="0" fontId="77" fillId="0" borderId="106" xfId="1" applyFont="1" applyBorder="1" applyAlignment="1">
      <alignment horizontal="left" vertical="center" wrapText="1"/>
    </xf>
    <xf numFmtId="0" fontId="77" fillId="0" borderId="107" xfId="1" applyFont="1" applyBorder="1" applyAlignment="1">
      <alignment horizontal="left"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77" fillId="0" borderId="108" xfId="1" applyFont="1" applyBorder="1" applyAlignment="1">
      <alignment horizontal="left" vertical="center"/>
    </xf>
    <xf numFmtId="0" fontId="77" fillId="0" borderId="109" xfId="1" applyFont="1" applyBorder="1" applyAlignment="1">
      <alignment horizontal="left" vertical="center"/>
    </xf>
    <xf numFmtId="0" fontId="77" fillId="0" borderId="110" xfId="1" applyFont="1" applyBorder="1" applyAlignment="1">
      <alignment horizontal="left" vertical="center"/>
    </xf>
    <xf numFmtId="0" fontId="4" fillId="7" borderId="63" xfId="0" applyFont="1" applyFill="1" applyBorder="1" applyAlignment="1">
      <alignment horizontal="center" vertical="center" wrapText="1"/>
    </xf>
    <xf numFmtId="0" fontId="4" fillId="7" borderId="111"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xf>
    <xf numFmtId="0" fontId="8" fillId="7" borderId="1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2" xfId="0" applyFont="1" applyFill="1" applyBorder="1" applyAlignment="1">
      <alignment horizontal="center" vertical="center"/>
    </xf>
    <xf numFmtId="0" fontId="5" fillId="0" borderId="3" xfId="0" applyFont="1" applyBorder="1" applyAlignment="1">
      <alignment horizontal="center" vertical="center"/>
    </xf>
    <xf numFmtId="0" fontId="5" fillId="0" borderId="53" xfId="0" applyFont="1" applyBorder="1" applyAlignment="1">
      <alignment horizontal="center" vertical="center"/>
    </xf>
    <xf numFmtId="0" fontId="10" fillId="0" borderId="2" xfId="0" applyFont="1" applyBorder="1" applyAlignment="1">
      <alignment horizontal="center" vertical="center"/>
    </xf>
    <xf numFmtId="0" fontId="5" fillId="9" borderId="19" xfId="0" applyFont="1" applyFill="1" applyBorder="1" applyAlignment="1">
      <alignment horizontal="center" vertical="center"/>
    </xf>
    <xf numFmtId="0" fontId="5" fillId="9" borderId="20" xfId="0" applyFont="1" applyFill="1" applyBorder="1" applyAlignment="1">
      <alignment horizontal="center" vertical="center"/>
    </xf>
    <xf numFmtId="0" fontId="22" fillId="0" borderId="20" xfId="0" applyFont="1" applyBorder="1" applyAlignment="1">
      <alignment horizontal="center" vertical="center"/>
    </xf>
    <xf numFmtId="0" fontId="24" fillId="0" borderId="0" xfId="0" applyFont="1" applyAlignment="1">
      <alignment horizontal="center" vertical="center"/>
    </xf>
    <xf numFmtId="0" fontId="6" fillId="0" borderId="0" xfId="0" applyFont="1" applyAlignment="1">
      <alignment horizontal="center" vertical="center"/>
    </xf>
    <xf numFmtId="0" fontId="2" fillId="2" borderId="9" xfId="0" applyFont="1" applyFill="1" applyBorder="1" applyAlignment="1">
      <alignment horizontal="center" vertical="center"/>
    </xf>
    <xf numFmtId="0" fontId="2" fillId="2" borderId="55" xfId="0" applyFont="1" applyFill="1" applyBorder="1" applyAlignment="1">
      <alignment horizontal="center" vertical="center"/>
    </xf>
    <xf numFmtId="0" fontId="2" fillId="9" borderId="24"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7" borderId="24" xfId="0" applyFont="1" applyFill="1" applyBorder="1" applyAlignment="1">
      <alignment horizontal="center" vertical="center"/>
    </xf>
    <xf numFmtId="0" fontId="2" fillId="7" borderId="23"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3" fillId="0" borderId="2" xfId="1" applyFont="1" applyBorder="1" applyAlignment="1">
      <alignment horizontal="left" vertical="center"/>
    </xf>
    <xf numFmtId="0" fontId="43" fillId="0" borderId="5" xfId="1" applyFont="1" applyBorder="1" applyAlignment="1">
      <alignment horizontal="left" vertical="center"/>
    </xf>
    <xf numFmtId="0" fontId="3" fillId="0" borderId="20" xfId="0" applyFont="1" applyBorder="1" applyAlignment="1">
      <alignment horizontal="center" vertical="center"/>
    </xf>
    <xf numFmtId="0" fontId="64" fillId="0" borderId="0" xfId="1" applyFont="1" applyBorder="1" applyAlignment="1">
      <alignment horizontal="center" vertical="center"/>
    </xf>
    <xf numFmtId="0" fontId="3" fillId="16" borderId="62" xfId="0"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6"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25"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5" fillId="0" borderId="4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3" xfId="0" applyFont="1" applyBorder="1" applyAlignment="1">
      <alignment horizontal="center" vertical="center" wrapText="1"/>
    </xf>
    <xf numFmtId="0" fontId="2" fillId="0" borderId="61" xfId="0" applyFont="1" applyBorder="1" applyAlignment="1">
      <alignment horizontal="center" vertical="center"/>
    </xf>
    <xf numFmtId="0" fontId="2" fillId="0" borderId="56" xfId="0" applyFont="1" applyBorder="1" applyAlignment="1">
      <alignment horizontal="center" vertical="center"/>
    </xf>
    <xf numFmtId="0" fontId="2" fillId="0" borderId="26" xfId="0" applyFont="1" applyBorder="1" applyAlignment="1">
      <alignment horizontal="center" vertical="center"/>
    </xf>
    <xf numFmtId="0" fontId="20" fillId="4" borderId="25"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56" xfId="0" applyFont="1" applyFill="1" applyBorder="1" applyAlignment="1">
      <alignment horizontal="center" vertical="center"/>
    </xf>
    <xf numFmtId="0" fontId="21" fillId="4" borderId="25" xfId="0" applyFont="1" applyFill="1" applyBorder="1" applyAlignment="1">
      <alignment horizontal="center" vertical="center" wrapText="1"/>
    </xf>
    <xf numFmtId="0" fontId="21" fillId="4" borderId="5" xfId="0" applyFont="1" applyFill="1" applyBorder="1" applyAlignment="1">
      <alignment horizontal="center" vertical="center"/>
    </xf>
    <xf numFmtId="0" fontId="21" fillId="4" borderId="14"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2" fillId="5" borderId="24"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10" xfId="0" applyFont="1" applyFill="1" applyBorder="1" applyAlignment="1">
      <alignment horizontal="center" vertical="center"/>
    </xf>
    <xf numFmtId="0" fontId="17" fillId="0" borderId="58" xfId="0" applyFont="1" applyBorder="1" applyAlignment="1">
      <alignment horizontal="center" vertical="center"/>
    </xf>
    <xf numFmtId="0" fontId="17" fillId="0" borderId="44" xfId="0" applyFont="1" applyBorder="1" applyAlignment="1">
      <alignment horizontal="center" vertical="center"/>
    </xf>
    <xf numFmtId="0" fontId="17" fillId="0" borderId="59" xfId="0" applyFont="1" applyBorder="1" applyAlignment="1">
      <alignment horizontal="center" vertical="center"/>
    </xf>
    <xf numFmtId="0" fontId="3" fillId="15" borderId="62" xfId="0" applyFont="1" applyFill="1" applyBorder="1" applyAlignment="1">
      <alignment horizontal="center" vertical="center"/>
    </xf>
    <xf numFmtId="0" fontId="6" fillId="0" borderId="62" xfId="0" applyFont="1" applyBorder="1" applyAlignment="1">
      <alignment horizontal="center" vertical="center"/>
    </xf>
    <xf numFmtId="0" fontId="24" fillId="0" borderId="5" xfId="0" applyFont="1" applyBorder="1" applyAlignment="1">
      <alignment horizontal="center" vertical="center"/>
    </xf>
    <xf numFmtId="0" fontId="3" fillId="2" borderId="62" xfId="0" applyFont="1" applyFill="1" applyBorder="1" applyAlignment="1">
      <alignment horizontal="center" vertical="center"/>
    </xf>
    <xf numFmtId="57" fontId="2" fillId="0" borderId="0" xfId="0" applyNumberFormat="1"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7" xfId="0" applyFill="1" applyBorder="1" applyAlignment="1">
      <alignment horizontal="center" vertical="center"/>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xf>
    <xf numFmtId="0" fontId="2" fillId="0" borderId="0" xfId="0" applyFont="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2" xfId="0" applyFont="1" applyBorder="1" applyAlignment="1">
      <alignment horizontal="center" vertical="center" wrapText="1"/>
    </xf>
    <xf numFmtId="0" fontId="5" fillId="4" borderId="33"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39"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0" xfId="0" applyFont="1" applyFill="1" applyAlignment="1">
      <alignment horizontal="center" vertical="center"/>
    </xf>
    <xf numFmtId="0" fontId="5" fillId="5" borderId="12"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4" xfId="0" applyFont="1" applyFill="1" applyBorder="1" applyAlignment="1">
      <alignment horizontal="center" vertical="center"/>
    </xf>
    <xf numFmtId="0" fontId="4" fillId="9" borderId="32" xfId="0" applyFont="1" applyFill="1" applyBorder="1" applyAlignment="1">
      <alignment horizontal="center" vertical="center" wrapText="1"/>
    </xf>
    <xf numFmtId="0" fontId="4" fillId="9" borderId="32" xfId="0" applyFont="1" applyFill="1" applyBorder="1" applyAlignment="1">
      <alignment horizontal="center" vertical="center"/>
    </xf>
    <xf numFmtId="0" fontId="4" fillId="9" borderId="37" xfId="0" applyFont="1" applyFill="1" applyBorder="1" applyAlignment="1">
      <alignment horizontal="center" vertical="center"/>
    </xf>
    <xf numFmtId="0" fontId="5" fillId="10" borderId="37" xfId="0" applyFont="1" applyFill="1" applyBorder="1" applyAlignment="1">
      <alignment horizontal="center" vertical="center"/>
    </xf>
    <xf numFmtId="0" fontId="7" fillId="0" borderId="0" xfId="0" applyFont="1" applyAlignment="1">
      <alignment horizontal="center" vertical="center" textRotation="180"/>
    </xf>
    <xf numFmtId="0" fontId="7" fillId="0" borderId="15" xfId="0" applyFont="1" applyBorder="1" applyAlignment="1">
      <alignment horizontal="center" vertical="center" textRotation="180"/>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6" fillId="0" borderId="35" xfId="0" applyFont="1" applyBorder="1" applyAlignment="1">
      <alignment horizontal="center" vertical="center"/>
    </xf>
    <xf numFmtId="0" fontId="5" fillId="10" borderId="43" xfId="0" applyFont="1" applyFill="1" applyBorder="1" applyAlignment="1">
      <alignment horizontal="center" vertical="center"/>
    </xf>
    <xf numFmtId="0" fontId="5" fillId="10" borderId="44" xfId="0" applyFont="1" applyFill="1" applyBorder="1" applyAlignment="1">
      <alignment horizontal="center" vertical="center"/>
    </xf>
    <xf numFmtId="0" fontId="4" fillId="9" borderId="33"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2" fillId="12" borderId="33" xfId="0" applyFont="1" applyFill="1" applyBorder="1" applyAlignment="1">
      <alignment horizontal="center" vertical="center"/>
    </xf>
    <xf numFmtId="0" fontId="2" fillId="12" borderId="18" xfId="0" applyFont="1" applyFill="1" applyBorder="1" applyAlignment="1">
      <alignment horizontal="center" vertical="center"/>
    </xf>
    <xf numFmtId="0" fontId="2" fillId="12" borderId="40" xfId="0" applyFont="1" applyFill="1" applyBorder="1" applyAlignment="1">
      <alignment horizontal="center" vertical="center"/>
    </xf>
    <xf numFmtId="0" fontId="2" fillId="12" borderId="41" xfId="0" applyFont="1" applyFill="1" applyBorder="1" applyAlignment="1">
      <alignment horizontal="center" vertical="center"/>
    </xf>
    <xf numFmtId="0" fontId="2" fillId="12" borderId="15" xfId="0" applyFont="1" applyFill="1" applyBorder="1" applyAlignment="1">
      <alignment horizontal="center" vertical="center"/>
    </xf>
    <xf numFmtId="0" fontId="8" fillId="8" borderId="43" xfId="0" applyFont="1" applyFill="1" applyBorder="1" applyAlignment="1">
      <alignment horizontal="center" vertical="center" wrapText="1"/>
    </xf>
    <xf numFmtId="0" fontId="8" fillId="8" borderId="39" xfId="0" applyFont="1" applyFill="1" applyBorder="1" applyAlignment="1">
      <alignment horizontal="center" vertical="center"/>
    </xf>
    <xf numFmtId="0" fontId="5" fillId="0" borderId="39" xfId="0" applyFont="1" applyBorder="1" applyAlignment="1">
      <alignment horizontal="center" vertical="center" wrapText="1"/>
    </xf>
    <xf numFmtId="0" fontId="5" fillId="11" borderId="33" xfId="0" applyFont="1" applyFill="1" applyBorder="1" applyAlignment="1">
      <alignment horizontal="center" vertical="center"/>
    </xf>
    <xf numFmtId="0" fontId="5" fillId="11" borderId="18" xfId="0" applyFont="1" applyFill="1" applyBorder="1" applyAlignment="1">
      <alignment horizontal="center" vertical="center"/>
    </xf>
    <xf numFmtId="0" fontId="5" fillId="11" borderId="40" xfId="0" applyFont="1" applyFill="1" applyBorder="1" applyAlignment="1">
      <alignment horizontal="center" vertical="center"/>
    </xf>
    <xf numFmtId="0" fontId="62" fillId="0" borderId="83" xfId="1" applyFont="1" applyBorder="1" applyAlignment="1">
      <alignment horizontal="left" vertical="center" wrapText="1"/>
    </xf>
    <xf numFmtId="0" fontId="62" fillId="0" borderId="94" xfId="1" applyFont="1" applyBorder="1" applyAlignment="1">
      <alignment horizontal="left" vertical="center" wrapText="1"/>
    </xf>
    <xf numFmtId="0" fontId="110" fillId="0" borderId="89" xfId="0" applyFont="1" applyBorder="1" applyAlignment="1">
      <alignment horizontal="left" vertical="center" wrapText="1"/>
    </xf>
    <xf numFmtId="0" fontId="110" fillId="0" borderId="90" xfId="0" applyFont="1" applyBorder="1" applyAlignment="1">
      <alignment horizontal="left" vertical="center" wrapText="1"/>
    </xf>
    <xf numFmtId="0" fontId="43" fillId="0" borderId="92" xfId="1" applyFont="1" applyBorder="1" applyAlignment="1">
      <alignment horizontal="left" vertical="center" wrapText="1"/>
    </xf>
    <xf numFmtId="0" fontId="43" fillId="0" borderId="93" xfId="1" applyFont="1" applyBorder="1" applyAlignment="1">
      <alignment horizontal="left" vertical="center" wrapText="1"/>
    </xf>
    <xf numFmtId="0" fontId="37" fillId="0" borderId="76"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7" fillId="0" borderId="75" xfId="0" applyFont="1" applyBorder="1" applyAlignment="1">
      <alignment horizontal="center" vertical="center"/>
    </xf>
    <xf numFmtId="0" fontId="56" fillId="0" borderId="42" xfId="1" applyFont="1" applyBorder="1" applyAlignment="1">
      <alignment horizontal="center" vertical="center" wrapText="1"/>
    </xf>
    <xf numFmtId="0" fontId="56" fillId="0" borderId="74" xfId="1" applyFont="1" applyBorder="1" applyAlignment="1">
      <alignment horizontal="center" vertical="center" wrapText="1"/>
    </xf>
    <xf numFmtId="0" fontId="4" fillId="0" borderId="85" xfId="0" applyFont="1" applyBorder="1" applyAlignment="1">
      <alignment horizontal="left" vertical="center" wrapText="1"/>
    </xf>
    <xf numFmtId="0" fontId="4" fillId="0" borderId="37" xfId="0" applyFont="1" applyBorder="1" applyAlignment="1">
      <alignment horizontal="left"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14" xfId="0"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5" fillId="0" borderId="95" xfId="0" applyFont="1" applyBorder="1" applyAlignment="1">
      <alignment horizontal="left" vertical="center" wrapText="1"/>
    </xf>
    <xf numFmtId="0" fontId="62" fillId="0" borderId="79" xfId="1" applyFont="1" applyBorder="1" applyAlignment="1">
      <alignment horizontal="left" vertical="center" wrapText="1"/>
    </xf>
    <xf numFmtId="0" fontId="62" fillId="0" borderId="86" xfId="1" applyFont="1" applyBorder="1" applyAlignment="1">
      <alignment horizontal="left" vertical="center" wrapText="1"/>
    </xf>
    <xf numFmtId="0" fontId="63" fillId="0" borderId="83" xfId="1" applyFont="1" applyBorder="1" applyAlignment="1">
      <alignment horizontal="left" vertical="center" wrapText="1"/>
    </xf>
    <xf numFmtId="0" fontId="63" fillId="0" borderId="86" xfId="1" applyFont="1" applyBorder="1" applyAlignment="1">
      <alignment horizontal="left" vertical="center" wrapText="1"/>
    </xf>
    <xf numFmtId="0" fontId="37" fillId="0" borderId="84" xfId="0" applyFont="1" applyBorder="1" applyAlignment="1">
      <alignment horizontal="center" vertical="center"/>
    </xf>
    <xf numFmtId="0" fontId="37" fillId="0" borderId="78" xfId="0" applyFont="1" applyBorder="1" applyAlignment="1">
      <alignment horizontal="center" vertical="center"/>
    </xf>
    <xf numFmtId="0" fontId="37" fillId="0" borderId="83" xfId="0" applyFont="1" applyBorder="1" applyAlignment="1">
      <alignment horizontal="center" vertical="center"/>
    </xf>
    <xf numFmtId="0" fontId="45" fillId="0" borderId="68" xfId="0" applyFont="1" applyBorder="1" applyAlignment="1">
      <alignment horizontal="left" vertical="center" wrapText="1"/>
    </xf>
    <xf numFmtId="0" fontId="45" fillId="0" borderId="91" xfId="0" applyFont="1" applyBorder="1" applyAlignment="1">
      <alignment horizontal="left" vertical="center" wrapText="1"/>
    </xf>
    <xf numFmtId="0" fontId="45" fillId="0" borderId="74" xfId="0" applyFont="1" applyBorder="1" applyAlignment="1">
      <alignment horizontal="left" vertical="center" wrapText="1"/>
    </xf>
    <xf numFmtId="0" fontId="46" fillId="0" borderId="69" xfId="0" applyFont="1" applyBorder="1" applyAlignment="1">
      <alignment horizontal="left" vertical="center" wrapText="1"/>
    </xf>
    <xf numFmtId="0" fontId="46" fillId="0" borderId="78" xfId="0" applyFont="1" applyBorder="1" applyAlignment="1">
      <alignment horizontal="left" vertical="center" wrapText="1"/>
    </xf>
    <xf numFmtId="0" fontId="46" fillId="0" borderId="37" xfId="0" applyFont="1" applyBorder="1" applyAlignment="1">
      <alignment horizontal="left" vertical="center"/>
    </xf>
    <xf numFmtId="0" fontId="52" fillId="0" borderId="88" xfId="0" applyFont="1" applyBorder="1" applyAlignment="1">
      <alignment horizontal="left" vertical="center" wrapText="1"/>
    </xf>
    <xf numFmtId="0" fontId="52" fillId="0" borderId="86" xfId="0" applyFont="1" applyBorder="1" applyAlignment="1">
      <alignment horizontal="left" vertical="center" wrapText="1"/>
    </xf>
    <xf numFmtId="0" fontId="107" fillId="0" borderId="132" xfId="0" applyFont="1" applyBorder="1" applyAlignment="1">
      <alignment horizontal="left" vertical="center" wrapText="1"/>
    </xf>
    <xf numFmtId="0" fontId="109" fillId="0" borderId="130" xfId="0" applyFont="1" applyBorder="1" applyAlignment="1">
      <alignment horizontal="left" vertical="center"/>
    </xf>
    <xf numFmtId="0" fontId="109" fillId="0" borderId="131" xfId="0" applyFont="1" applyBorder="1" applyAlignment="1">
      <alignment horizontal="left" vertical="center"/>
    </xf>
    <xf numFmtId="0" fontId="34" fillId="0" borderId="0" xfId="0" applyFont="1" applyAlignment="1">
      <alignment horizontal="center" vertical="center"/>
    </xf>
    <xf numFmtId="0" fontId="4" fillId="0" borderId="5" xfId="0" applyFont="1" applyBorder="1" applyAlignment="1">
      <alignment horizontal="left"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6" fillId="0" borderId="70" xfId="0" applyFont="1" applyBorder="1" applyAlignment="1">
      <alignment horizontal="center" vertical="center"/>
    </xf>
    <xf numFmtId="0" fontId="6" fillId="0" borderId="75" xfId="0" applyFont="1" applyBorder="1" applyAlignment="1">
      <alignment horizontal="center" vertical="center"/>
    </xf>
    <xf numFmtId="0" fontId="4" fillId="0" borderId="74" xfId="0" applyFont="1" applyBorder="1" applyAlignment="1">
      <alignment horizontal="left" vertical="center" wrapText="1"/>
    </xf>
    <xf numFmtId="0" fontId="4" fillId="0" borderId="37" xfId="0" applyFont="1" applyBorder="1" applyAlignment="1">
      <alignment horizontal="left" vertical="center"/>
    </xf>
    <xf numFmtId="0" fontId="6" fillId="0" borderId="3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81" xfId="0" applyFont="1" applyBorder="1" applyAlignment="1">
      <alignment horizontal="center" vertical="center" wrapText="1"/>
    </xf>
    <xf numFmtId="0" fontId="4" fillId="0" borderId="39" xfId="0" applyFont="1" applyBorder="1" applyAlignment="1">
      <alignment horizontal="left" vertical="center" wrapText="1"/>
    </xf>
    <xf numFmtId="0" fontId="4" fillId="0" borderId="32" xfId="0" applyFont="1" applyBorder="1" applyAlignment="1">
      <alignment horizontal="left" vertical="center" wrapText="1"/>
    </xf>
    <xf numFmtId="0" fontId="43" fillId="0" borderId="84" xfId="1" applyFont="1" applyBorder="1" applyAlignment="1">
      <alignment horizontal="left" vertical="center" wrapText="1"/>
    </xf>
    <xf numFmtId="0" fontId="43" fillId="0" borderId="32" xfId="1" applyFont="1" applyBorder="1" applyAlignment="1">
      <alignment horizontal="left" vertical="center" wrapText="1"/>
    </xf>
    <xf numFmtId="0" fontId="43" fillId="0" borderId="82" xfId="1" applyFont="1" applyBorder="1" applyAlignment="1">
      <alignment horizontal="left" vertical="center" wrapText="1"/>
    </xf>
    <xf numFmtId="0" fontId="4" fillId="0" borderId="40" xfId="0" applyFont="1" applyBorder="1" applyAlignment="1">
      <alignment horizontal="left" vertical="center" wrapText="1"/>
    </xf>
    <xf numFmtId="0" fontId="4" fillId="0" borderId="81" xfId="0" applyFont="1" applyBorder="1" applyAlignment="1">
      <alignment horizontal="left" vertical="center" wrapText="1"/>
    </xf>
    <xf numFmtId="0" fontId="37" fillId="0" borderId="76" xfId="0" applyFont="1" applyBorder="1" applyAlignment="1">
      <alignment horizontal="center" vertical="center" textRotation="255"/>
    </xf>
    <xf numFmtId="0" fontId="37" fillId="0" borderId="31" xfId="0" applyFont="1" applyBorder="1" applyAlignment="1">
      <alignment horizontal="center" vertical="center" textRotation="255"/>
    </xf>
    <xf numFmtId="0" fontId="37" fillId="0" borderId="80" xfId="0" applyFont="1" applyBorder="1" applyAlignment="1">
      <alignment horizontal="center" vertical="center" textRotation="255"/>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9" xfId="0" applyFont="1" applyBorder="1" applyAlignment="1">
      <alignment horizontal="center" vertical="center" textRotation="255" wrapText="1"/>
    </xf>
    <xf numFmtId="0" fontId="6" fillId="0" borderId="83" xfId="0" applyFont="1" applyBorder="1" applyAlignment="1">
      <alignment horizontal="center" vertical="center" textRotation="255" wrapText="1"/>
    </xf>
    <xf numFmtId="0" fontId="6" fillId="0" borderId="86" xfId="0" applyFont="1" applyBorder="1" applyAlignment="1">
      <alignment horizontal="center" vertical="center" textRotation="255" wrapText="1"/>
    </xf>
    <xf numFmtId="0" fontId="2" fillId="0" borderId="80" xfId="0" applyFont="1" applyBorder="1" applyAlignment="1">
      <alignment horizontal="left" vertical="center" wrapText="1"/>
    </xf>
    <xf numFmtId="0" fontId="2" fillId="0" borderId="84" xfId="0" applyFont="1" applyBorder="1" applyAlignment="1">
      <alignment horizontal="left" vertical="center" wrapText="1"/>
    </xf>
    <xf numFmtId="0" fontId="2" fillId="0" borderId="87" xfId="0" applyFont="1" applyBorder="1" applyAlignment="1">
      <alignment horizontal="left" vertical="center" wrapText="1"/>
    </xf>
    <xf numFmtId="0" fontId="2" fillId="0" borderId="81" xfId="0" applyFont="1" applyBorder="1" applyAlignment="1">
      <alignment horizontal="left" vertical="center" wrapText="1"/>
    </xf>
    <xf numFmtId="0" fontId="2" fillId="0" borderId="78" xfId="0" applyFont="1" applyBorder="1" applyAlignment="1">
      <alignment horizontal="left" vertical="center" wrapText="1"/>
    </xf>
    <xf numFmtId="0" fontId="2" fillId="0" borderId="85"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16" xfId="0" applyFont="1" applyBorder="1" applyAlignment="1">
      <alignment horizontal="left"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121" xfId="0" applyFont="1" applyBorder="1" applyAlignment="1">
      <alignment horizontal="left" vertical="center" wrapText="1"/>
    </xf>
    <xf numFmtId="0" fontId="22" fillId="0" borderId="122" xfId="0" applyFont="1" applyBorder="1" applyAlignment="1">
      <alignment horizontal="left" vertical="center" wrapText="1"/>
    </xf>
    <xf numFmtId="0" fontId="22" fillId="0" borderId="123"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4" fillId="18" borderId="113" xfId="0" applyFont="1" applyFill="1" applyBorder="1" applyAlignment="1">
      <alignment horizontal="left" vertical="center"/>
    </xf>
    <xf numFmtId="0" fontId="4" fillId="18" borderId="114" xfId="0" applyFont="1" applyFill="1" applyBorder="1" applyAlignment="1">
      <alignment horizontal="left" vertical="center"/>
    </xf>
    <xf numFmtId="0" fontId="4" fillId="18" borderId="115" xfId="0" applyFont="1" applyFill="1" applyBorder="1" applyAlignment="1">
      <alignment horizontal="left" vertical="center"/>
    </xf>
    <xf numFmtId="0" fontId="4" fillId="18" borderId="76" xfId="0" applyFont="1" applyFill="1" applyBorder="1" applyAlignment="1">
      <alignment horizontal="left" vertical="center"/>
    </xf>
    <xf numFmtId="0" fontId="4" fillId="18" borderId="69" xfId="0" applyFont="1" applyFill="1" applyBorder="1" applyAlignment="1">
      <alignment horizontal="left" vertical="center"/>
    </xf>
    <xf numFmtId="0" fontId="4" fillId="18" borderId="116" xfId="0" applyFont="1" applyFill="1" applyBorder="1" applyAlignment="1">
      <alignment horizontal="left" vertical="center"/>
    </xf>
    <xf numFmtId="0" fontId="87" fillId="18" borderId="31" xfId="0" applyFont="1" applyFill="1" applyBorder="1" applyAlignment="1">
      <alignment horizontal="left" vertical="center"/>
    </xf>
    <xf numFmtId="0" fontId="87" fillId="18" borderId="32" xfId="0" applyFont="1" applyFill="1" applyBorder="1" applyAlignment="1">
      <alignment horizontal="left" vertical="center"/>
    </xf>
    <xf numFmtId="0" fontId="87" fillId="18" borderId="43" xfId="0" applyFont="1" applyFill="1" applyBorder="1" applyAlignment="1">
      <alignment horizontal="left" vertical="center"/>
    </xf>
    <xf numFmtId="0" fontId="89" fillId="18" borderId="36" xfId="0" applyFont="1" applyFill="1" applyBorder="1" applyAlignment="1">
      <alignment horizontal="left" vertical="center"/>
    </xf>
    <xf numFmtId="0" fontId="89" fillId="18" borderId="37" xfId="0" applyFont="1" applyFill="1" applyBorder="1" applyAlignment="1">
      <alignment horizontal="left" vertical="center"/>
    </xf>
    <xf numFmtId="0" fontId="89" fillId="18" borderId="6" xfId="0" applyFont="1" applyFill="1" applyBorder="1" applyAlignment="1">
      <alignment horizontal="left" vertical="center"/>
    </xf>
    <xf numFmtId="0" fontId="8" fillId="18" borderId="87" xfId="0" applyFont="1" applyFill="1" applyBorder="1" applyAlignment="1">
      <alignment horizontal="center" vertical="center" wrapText="1"/>
    </xf>
    <xf numFmtId="0" fontId="8" fillId="18" borderId="85" xfId="0" applyFont="1" applyFill="1" applyBorder="1" applyAlignment="1">
      <alignment horizontal="center" vertical="center"/>
    </xf>
    <xf numFmtId="0" fontId="8" fillId="18" borderId="41" xfId="0" applyFont="1" applyFill="1" applyBorder="1" applyAlignment="1">
      <alignment horizontal="center" vertical="center"/>
    </xf>
    <xf numFmtId="0" fontId="4" fillId="18" borderId="31" xfId="0" applyFont="1" applyFill="1" applyBorder="1" applyAlignment="1">
      <alignment horizontal="left" vertical="center"/>
    </xf>
    <xf numFmtId="0" fontId="4" fillId="18" borderId="32" xfId="0" applyFont="1" applyFill="1" applyBorder="1" applyAlignment="1">
      <alignment horizontal="left" vertical="center"/>
    </xf>
    <xf numFmtId="0" fontId="4" fillId="18" borderId="43" xfId="0" applyFont="1" applyFill="1" applyBorder="1" applyAlignment="1">
      <alignment horizontal="left" vertical="center"/>
    </xf>
    <xf numFmtId="0" fontId="4" fillId="19" borderId="36" xfId="0" applyFont="1" applyFill="1" applyBorder="1" applyAlignment="1">
      <alignment horizontal="center" vertical="center"/>
    </xf>
    <xf numFmtId="0" fontId="4" fillId="19" borderId="37" xfId="0" applyFont="1" applyFill="1" applyBorder="1" applyAlignment="1">
      <alignment horizontal="center" vertical="center"/>
    </xf>
    <xf numFmtId="0" fontId="4" fillId="19" borderId="6" xfId="0" applyFont="1" applyFill="1" applyBorder="1" applyAlignment="1">
      <alignment horizontal="center" vertical="center"/>
    </xf>
    <xf numFmtId="0" fontId="78" fillId="0" borderId="0" xfId="1" applyFont="1" applyAlignment="1">
      <alignment horizontal="left" vertical="top" wrapText="1"/>
    </xf>
    <xf numFmtId="0" fontId="22" fillId="0" borderId="1"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14" xfId="0" applyFont="1" applyBorder="1" applyAlignment="1">
      <alignment horizontal="left" vertical="top" wrapText="1"/>
    </xf>
    <xf numFmtId="0" fontId="33" fillId="0" borderId="0" xfId="1" applyAlignment="1">
      <alignment horizontal="left" vertical="center"/>
    </xf>
    <xf numFmtId="0" fontId="81" fillId="0" borderId="1" xfId="0" applyFont="1" applyBorder="1" applyAlignment="1">
      <alignment horizontal="left" vertical="center" wrapText="1"/>
    </xf>
    <xf numFmtId="0" fontId="81" fillId="0" borderId="2" xfId="0" applyFont="1" applyBorder="1" applyAlignment="1">
      <alignment horizontal="left" vertical="center" wrapText="1"/>
    </xf>
    <xf numFmtId="0" fontId="81" fillId="0" borderId="3" xfId="0" applyFont="1" applyBorder="1" applyAlignment="1">
      <alignment horizontal="left" vertical="center" wrapText="1"/>
    </xf>
    <xf numFmtId="0" fontId="81" fillId="0" borderId="16" xfId="0" applyFont="1" applyBorder="1" applyAlignment="1">
      <alignment horizontal="left" vertical="center" wrapText="1"/>
    </xf>
    <xf numFmtId="0" fontId="81" fillId="0" borderId="0" xfId="0" applyFont="1" applyAlignment="1">
      <alignment horizontal="left" vertical="center" wrapText="1"/>
    </xf>
    <xf numFmtId="0" fontId="81" fillId="0" borderId="12" xfId="0" applyFont="1" applyBorder="1" applyAlignment="1">
      <alignment horizontal="left" vertical="center" wrapText="1"/>
    </xf>
    <xf numFmtId="0" fontId="81" fillId="0" borderId="4" xfId="0" applyFont="1" applyBorder="1" applyAlignment="1">
      <alignment horizontal="left" vertical="center" wrapText="1"/>
    </xf>
    <xf numFmtId="0" fontId="81" fillId="0" borderId="5" xfId="0" applyFont="1" applyBorder="1" applyAlignment="1">
      <alignment horizontal="left" vertical="center" wrapText="1"/>
    </xf>
    <xf numFmtId="0" fontId="81" fillId="0" borderId="14" xfId="0" applyFont="1" applyBorder="1" applyAlignment="1">
      <alignment horizontal="left" vertical="center" wrapText="1"/>
    </xf>
    <xf numFmtId="0" fontId="112" fillId="0" borderId="0" xfId="0" applyFont="1" applyAlignment="1">
      <alignment horizontal="center" vertical="center"/>
    </xf>
    <xf numFmtId="0" fontId="113" fillId="0" borderId="0" xfId="0" applyFont="1" applyAlignment="1">
      <alignment horizontal="center" vertical="center"/>
    </xf>
    <xf numFmtId="0" fontId="82" fillId="0" borderId="0" xfId="0" applyFont="1" applyAlignment="1">
      <alignment horizontal="center" vertical="center"/>
    </xf>
    <xf numFmtId="0" fontId="9" fillId="0" borderId="0" xfId="0" applyFont="1" applyAlignment="1">
      <alignment horizontal="center" vertical="center"/>
    </xf>
    <xf numFmtId="0" fontId="86" fillId="0" borderId="0" xfId="0" applyFont="1" applyAlignment="1">
      <alignment horizontal="center" vertical="center"/>
    </xf>
    <xf numFmtId="0" fontId="91" fillId="0" borderId="0" xfId="0" applyFont="1" applyAlignment="1">
      <alignment horizontal="left" vertical="top" wrapText="1"/>
    </xf>
    <xf numFmtId="0" fontId="3" fillId="0" borderId="76"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7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2" fillId="0" borderId="0" xfId="0" applyFont="1" applyAlignment="1">
      <alignment horizontal="right" vertical="center"/>
    </xf>
    <xf numFmtId="0" fontId="43" fillId="0" borderId="0" xfId="1" applyFont="1" applyAlignment="1">
      <alignment horizontal="left" vertical="center" wrapText="1"/>
    </xf>
    <xf numFmtId="0" fontId="3" fillId="0" borderId="41" xfId="0" applyFont="1" applyBorder="1" applyAlignment="1">
      <alignment horizontal="left" vertical="center"/>
    </xf>
    <xf numFmtId="0" fontId="3" fillId="0" borderId="53" xfId="0" applyFont="1" applyBorder="1" applyAlignment="1">
      <alignment horizontal="left" vertical="center"/>
    </xf>
    <xf numFmtId="0" fontId="22" fillId="0" borderId="43" xfId="0" applyFont="1" applyBorder="1" applyAlignment="1">
      <alignment horizontal="left" vertical="center"/>
    </xf>
    <xf numFmtId="0" fontId="22" fillId="0" borderId="124" xfId="0" applyFont="1" applyBorder="1" applyAlignment="1">
      <alignment horizontal="left" vertical="center"/>
    </xf>
    <xf numFmtId="0" fontId="8" fillId="0" borderId="43" xfId="0" applyFont="1" applyBorder="1" applyAlignment="1">
      <alignment horizontal="left" vertical="center"/>
    </xf>
    <xf numFmtId="0" fontId="8" fillId="0" borderId="124"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22" fillId="0" borderId="31" xfId="0" applyFont="1" applyBorder="1" applyAlignment="1">
      <alignment horizontal="center" vertical="center"/>
    </xf>
    <xf numFmtId="0" fontId="22" fillId="0" borderId="36" xfId="0" applyFont="1" applyBorder="1" applyAlignment="1">
      <alignment horizontal="center" vertical="center"/>
    </xf>
    <xf numFmtId="0" fontId="3" fillId="0" borderId="32" xfId="0" applyFont="1" applyBorder="1" applyAlignment="1">
      <alignment horizontal="left" vertical="top" wrapText="1"/>
    </xf>
    <xf numFmtId="0" fontId="3" fillId="0" borderId="82" xfId="0" applyFont="1" applyBorder="1" applyAlignment="1">
      <alignment horizontal="left" vertical="top" wrapText="1"/>
    </xf>
    <xf numFmtId="0" fontId="43" fillId="0" borderId="32" xfId="1" applyFont="1" applyBorder="1" applyAlignment="1">
      <alignment horizontal="left" vertical="top" wrapText="1"/>
    </xf>
    <xf numFmtId="0" fontId="43" fillId="0" borderId="82" xfId="1" applyFont="1" applyBorder="1" applyAlignment="1">
      <alignment horizontal="left" vertical="top" wrapText="1"/>
    </xf>
    <xf numFmtId="0" fontId="43" fillId="0" borderId="37" xfId="1" applyFont="1" applyBorder="1" applyAlignment="1">
      <alignment horizontal="left" vertical="top" wrapText="1"/>
    </xf>
    <xf numFmtId="0" fontId="43" fillId="0" borderId="75" xfId="1" applyFont="1" applyBorder="1" applyAlignment="1">
      <alignment horizontal="left" vertical="top" wrapText="1"/>
    </xf>
    <xf numFmtId="0" fontId="3" fillId="0" borderId="116" xfId="0" applyFont="1" applyBorder="1" applyAlignment="1">
      <alignment horizontal="center" vertical="center"/>
    </xf>
    <xf numFmtId="0" fontId="3" fillId="0" borderId="68" xfId="0" applyFont="1" applyBorder="1" applyAlignment="1">
      <alignment horizontal="center" vertical="center"/>
    </xf>
    <xf numFmtId="0" fontId="3" fillId="0" borderId="4" xfId="0" applyFont="1" applyBorder="1" applyAlignment="1">
      <alignment horizontal="center" vertical="center"/>
    </xf>
    <xf numFmtId="0" fontId="3" fillId="0" borderId="7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22" fillId="0" borderId="76" xfId="0" applyFont="1" applyBorder="1" applyAlignment="1">
      <alignment horizontal="center" vertical="center"/>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0" fontId="8" fillId="0" borderId="32" xfId="0" applyFont="1" applyBorder="1" applyAlignment="1">
      <alignment horizontal="left" vertical="center" wrapText="1"/>
    </xf>
    <xf numFmtId="0" fontId="8" fillId="0" borderId="82"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22" fillId="0" borderId="1" xfId="0" applyFont="1" applyBorder="1" applyAlignment="1">
      <alignment horizontal="center" vertical="center"/>
    </xf>
    <xf numFmtId="0" fontId="22" fillId="0" borderId="16" xfId="0" applyFont="1" applyBorder="1" applyAlignment="1">
      <alignment horizontal="center" vertical="center"/>
    </xf>
    <xf numFmtId="0" fontId="22" fillId="0" borderId="4" xfId="0" applyFont="1" applyBorder="1" applyAlignment="1">
      <alignment horizontal="center" vertical="center"/>
    </xf>
    <xf numFmtId="0" fontId="106" fillId="0" borderId="116" xfId="0" applyFont="1" applyBorder="1" applyAlignment="1">
      <alignment horizontal="left" vertical="top" wrapText="1"/>
    </xf>
    <xf numFmtId="0" fontId="106" fillId="0" borderId="10" xfId="0" applyFont="1" applyBorder="1" applyAlignment="1">
      <alignment horizontal="left" vertical="top" wrapText="1"/>
    </xf>
    <xf numFmtId="0" fontId="97" fillId="0" borderId="15" xfId="0" applyFont="1" applyBorder="1" applyAlignment="1">
      <alignment horizontal="center" vertical="center"/>
    </xf>
    <xf numFmtId="0" fontId="97" fillId="0" borderId="18" xfId="0" applyFont="1" applyBorder="1" applyAlignment="1">
      <alignment horizontal="center" vertical="center"/>
    </xf>
    <xf numFmtId="0" fontId="8" fillId="0" borderId="15" xfId="0" applyFont="1" applyBorder="1" applyAlignment="1">
      <alignment horizontal="left" vertical="center" wrapText="1"/>
    </xf>
    <xf numFmtId="0" fontId="8" fillId="0" borderId="18" xfId="0" applyFont="1" applyBorder="1" applyAlignment="1">
      <alignment horizontal="left" vertical="center" wrapText="1"/>
    </xf>
    <xf numFmtId="0" fontId="3" fillId="0" borderId="87" xfId="0" applyFont="1" applyBorder="1" applyAlignment="1">
      <alignment horizontal="center" vertical="center"/>
    </xf>
    <xf numFmtId="0" fontId="3" fillId="0" borderId="85"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85" xfId="0" applyFont="1" applyBorder="1" applyAlignment="1">
      <alignment horizontal="center" vertical="center"/>
    </xf>
    <xf numFmtId="0" fontId="9" fillId="0" borderId="85" xfId="0" applyFont="1" applyBorder="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116" xfId="0" applyFont="1" applyBorder="1" applyAlignment="1">
      <alignment horizontal="left" vertical="center"/>
    </xf>
    <xf numFmtId="0" fontId="3" fillId="0" borderId="23" xfId="0" applyFont="1" applyBorder="1" applyAlignment="1">
      <alignment horizontal="left" vertical="center"/>
    </xf>
    <xf numFmtId="0" fontId="3" fillId="0" borderId="10" xfId="0" applyFont="1" applyBorder="1" applyAlignment="1">
      <alignment horizontal="left" vertical="center"/>
    </xf>
    <xf numFmtId="0" fontId="22" fillId="0" borderId="129" xfId="0" applyFont="1" applyBorder="1" applyAlignment="1">
      <alignment horizontal="center" vertical="center"/>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124" xfId="0" applyFont="1" applyBorder="1" applyAlignment="1">
      <alignment horizontal="left" vertical="center" wrapText="1"/>
    </xf>
    <xf numFmtId="0" fontId="3" fillId="0" borderId="6" xfId="0" applyFont="1" applyBorder="1" applyAlignment="1">
      <alignment horizontal="left" vertical="top" wrapText="1"/>
    </xf>
    <xf numFmtId="0" fontId="3" fillId="0" borderId="17" xfId="0" applyFont="1" applyBorder="1" applyAlignment="1">
      <alignment horizontal="left" vertical="top" wrapText="1"/>
    </xf>
    <xf numFmtId="0" fontId="3" fillId="0" borderId="7"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125" xfId="0" applyFont="1" applyBorder="1" applyAlignment="1">
      <alignment horizontal="left" vertical="center" wrapText="1"/>
    </xf>
    <xf numFmtId="0" fontId="8" fillId="0" borderId="126" xfId="0" applyFont="1" applyBorder="1" applyAlignment="1">
      <alignment horizontal="left" vertical="center" wrapText="1"/>
    </xf>
    <xf numFmtId="0" fontId="8" fillId="0" borderId="127" xfId="0" applyFont="1" applyBorder="1" applyAlignment="1">
      <alignment horizontal="left" vertical="center" wrapText="1"/>
    </xf>
  </cellXfs>
  <cellStyles count="4">
    <cellStyle name="パーセント" xfId="3" builtinId="5"/>
    <cellStyle name="ハイパーリンク" xfId="1" builtinId="8"/>
    <cellStyle name="桁区切り" xfId="2" builtinId="6"/>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roffice-ishikawa.com/inf_2_119.pdf" TargetMode="External"/><Relationship Id="rId2" Type="http://schemas.openxmlformats.org/officeDocument/2006/relationships/image" Target="../media/image1.jpg"/><Relationship Id="rId1" Type="http://schemas.openxmlformats.org/officeDocument/2006/relationships/hyperlink" Target="https://www.sroffice-ishikawa.com/inf_2_117_1.pdf" TargetMode="Externa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sroffice-ishikawa.com/inf_2_114.pdf" TargetMode="External"/><Relationship Id="rId2" Type="http://schemas.openxmlformats.org/officeDocument/2006/relationships/image" Target="../media/image3.jpg"/><Relationship Id="rId1" Type="http://schemas.openxmlformats.org/officeDocument/2006/relationships/hyperlink" Target="https://www.sroffice-ishikawa.com/inf_2_115.pdf" TargetMode="External"/><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hyperlink" Target="https://www.sroffice-ishikawa.com/inf_2_122.pdf" TargetMode="External"/><Relationship Id="rId2" Type="http://schemas.openxmlformats.org/officeDocument/2006/relationships/image" Target="../media/image5.jpg"/><Relationship Id="rId1" Type="http://schemas.openxmlformats.org/officeDocument/2006/relationships/hyperlink" Target="https://www.sroffice-ishikawa.com/inf_2_121_1.pdf" TargetMode="External"/><Relationship Id="rId6" Type="http://schemas.openxmlformats.org/officeDocument/2006/relationships/image" Target="../media/image7.png"/><Relationship Id="rId5" Type="http://schemas.openxmlformats.org/officeDocument/2006/relationships/hyperlink" Target="https://www.sroffice-ishikawa.com/inf_2_115.pdf" TargetMode="External"/><Relationship Id="rId4"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1</xdr:col>
      <xdr:colOff>85724</xdr:colOff>
      <xdr:row>27</xdr:row>
      <xdr:rowOff>238124</xdr:rowOff>
    </xdr:from>
    <xdr:to>
      <xdr:col>4</xdr:col>
      <xdr:colOff>723899</xdr:colOff>
      <xdr:row>44</xdr:row>
      <xdr:rowOff>243601</xdr:rowOff>
    </xdr:to>
    <xdr:pic>
      <xdr:nvPicPr>
        <xdr:cNvPr id="2" name="図 1">
          <a:hlinkClick xmlns:r="http://schemas.openxmlformats.org/officeDocument/2006/relationships" r:id="rId1"/>
          <a:extLst>
            <a:ext uri="{FF2B5EF4-FFF2-40B4-BE49-F238E27FC236}">
              <a16:creationId xmlns:a16="http://schemas.microsoft.com/office/drawing/2014/main" id="{A1613955-9CDB-4962-9A6A-0B5B110456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524" y="7829549"/>
          <a:ext cx="3095625" cy="4063127"/>
        </a:xfrm>
        <a:prstGeom prst="rect">
          <a:avLst/>
        </a:prstGeom>
      </xdr:spPr>
    </xdr:pic>
    <xdr:clientData/>
  </xdr:twoCellAnchor>
  <xdr:twoCellAnchor editAs="oneCell">
    <xdr:from>
      <xdr:col>1</xdr:col>
      <xdr:colOff>400050</xdr:colOff>
      <xdr:row>65</xdr:row>
      <xdr:rowOff>38104</xdr:rowOff>
    </xdr:from>
    <xdr:to>
      <xdr:col>7</xdr:col>
      <xdr:colOff>428625</xdr:colOff>
      <xdr:row>78</xdr:row>
      <xdr:rowOff>19050</xdr:rowOff>
    </xdr:to>
    <xdr:pic>
      <xdr:nvPicPr>
        <xdr:cNvPr id="3" name="図 2">
          <a:hlinkClick xmlns:r="http://schemas.openxmlformats.org/officeDocument/2006/relationships" r:id="rId3"/>
          <a:extLst>
            <a:ext uri="{FF2B5EF4-FFF2-40B4-BE49-F238E27FC236}">
              <a16:creationId xmlns:a16="http://schemas.microsoft.com/office/drawing/2014/main" id="{783C3FBA-63F4-48AF-8BE1-AB4E0EE864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2138364" y="17235490"/>
          <a:ext cx="3095621" cy="5200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161924</xdr:colOff>
      <xdr:row>4</xdr:row>
      <xdr:rowOff>180974</xdr:rowOff>
    </xdr:from>
    <xdr:ext cx="5667376" cy="8049108"/>
    <xdr:pic>
      <xdr:nvPicPr>
        <xdr:cNvPr id="2" name="図 1">
          <a:hlinkClick xmlns:r="http://schemas.openxmlformats.org/officeDocument/2006/relationships" r:id="rId1"/>
          <a:extLst>
            <a:ext uri="{FF2B5EF4-FFF2-40B4-BE49-F238E27FC236}">
              <a16:creationId xmlns:a16="http://schemas.microsoft.com/office/drawing/2014/main" id="{B2D9F113-D8EC-47C8-96B1-F48FD5E4F3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7724" y="1133474"/>
          <a:ext cx="5667376" cy="8049108"/>
        </a:xfrm>
        <a:prstGeom prst="rect">
          <a:avLst/>
        </a:prstGeom>
      </xdr:spPr>
    </xdr:pic>
    <xdr:clientData/>
  </xdr:oneCellAnchor>
  <xdr:oneCellAnchor>
    <xdr:from>
      <xdr:col>10</xdr:col>
      <xdr:colOff>685799</xdr:colOff>
      <xdr:row>17</xdr:row>
      <xdr:rowOff>1</xdr:rowOff>
    </xdr:from>
    <xdr:ext cx="5695953" cy="4008807"/>
    <xdr:pic>
      <xdr:nvPicPr>
        <xdr:cNvPr id="3" name="図 2">
          <a:hlinkClick xmlns:r="http://schemas.openxmlformats.org/officeDocument/2006/relationships" r:id="rId3"/>
          <a:extLst>
            <a:ext uri="{FF2B5EF4-FFF2-40B4-BE49-F238E27FC236}">
              <a16:creationId xmlns:a16="http://schemas.microsoft.com/office/drawing/2014/main" id="{881DDB16-D302-4E2C-A2FD-52E1A8EC6FF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8387372" y="3204553"/>
          <a:ext cx="4008807" cy="569595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685799</xdr:colOff>
      <xdr:row>19</xdr:row>
      <xdr:rowOff>1</xdr:rowOff>
    </xdr:from>
    <xdr:to>
      <xdr:col>9</xdr:col>
      <xdr:colOff>666749</xdr:colOff>
      <xdr:row>35</xdr:row>
      <xdr:rowOff>117811</xdr:rowOff>
    </xdr:to>
    <xdr:pic>
      <xdr:nvPicPr>
        <xdr:cNvPr id="2" name="図 1">
          <a:hlinkClick xmlns:r="http://schemas.openxmlformats.org/officeDocument/2006/relationships" r:id="rId1"/>
          <a:extLst>
            <a:ext uri="{FF2B5EF4-FFF2-40B4-BE49-F238E27FC236}">
              <a16:creationId xmlns:a16="http://schemas.microsoft.com/office/drawing/2014/main" id="{973AA488-CBF0-4404-BAA7-FF9122BD3F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2203282" y="5626268"/>
          <a:ext cx="3927810" cy="5591175"/>
        </a:xfrm>
        <a:prstGeom prst="rect">
          <a:avLst/>
        </a:prstGeom>
      </xdr:spPr>
    </xdr:pic>
    <xdr:clientData/>
  </xdr:twoCellAnchor>
  <xdr:twoCellAnchor editAs="oneCell">
    <xdr:from>
      <xdr:col>10</xdr:col>
      <xdr:colOff>0</xdr:colOff>
      <xdr:row>18</xdr:row>
      <xdr:rowOff>238124</xdr:rowOff>
    </xdr:from>
    <xdr:to>
      <xdr:col>16</xdr:col>
      <xdr:colOff>571500</xdr:colOff>
      <xdr:row>47</xdr:row>
      <xdr:rowOff>122300</xdr:rowOff>
    </xdr:to>
    <xdr:pic>
      <xdr:nvPicPr>
        <xdr:cNvPr id="3" name="図 2">
          <a:hlinkClick xmlns:r="http://schemas.openxmlformats.org/officeDocument/2006/relationships" r:id="rId3"/>
          <a:extLst>
            <a:ext uri="{FF2B5EF4-FFF2-40B4-BE49-F238E27FC236}">
              <a16:creationId xmlns:a16="http://schemas.microsoft.com/office/drawing/2014/main" id="{33CD5077-EE3F-4AA4-BD96-5F5F889C928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05650" y="6457949"/>
          <a:ext cx="4781550" cy="6789801"/>
        </a:xfrm>
        <a:prstGeom prst="rect">
          <a:avLst/>
        </a:prstGeom>
      </xdr:spPr>
    </xdr:pic>
    <xdr:clientData/>
  </xdr:twoCellAnchor>
  <xdr:twoCellAnchor editAs="oneCell">
    <xdr:from>
      <xdr:col>2</xdr:col>
      <xdr:colOff>38100</xdr:colOff>
      <xdr:row>80</xdr:row>
      <xdr:rowOff>85725</xdr:rowOff>
    </xdr:from>
    <xdr:to>
      <xdr:col>9</xdr:col>
      <xdr:colOff>783446</xdr:colOff>
      <xdr:row>114</xdr:row>
      <xdr:rowOff>8317</xdr:rowOff>
    </xdr:to>
    <xdr:pic>
      <xdr:nvPicPr>
        <xdr:cNvPr id="4" name="図 3">
          <a:hlinkClick xmlns:r="http://schemas.openxmlformats.org/officeDocument/2006/relationships" r:id="rId5"/>
          <a:extLst>
            <a:ext uri="{FF2B5EF4-FFF2-40B4-BE49-F238E27FC236}">
              <a16:creationId xmlns:a16="http://schemas.microsoft.com/office/drawing/2014/main" id="{6AD91C6D-CF04-481A-8D01-36E7C8CD7D35}"/>
            </a:ext>
          </a:extLst>
        </xdr:cNvPr>
        <xdr:cNvPicPr>
          <a:picLocks noChangeAspect="1"/>
        </xdr:cNvPicPr>
      </xdr:nvPicPr>
      <xdr:blipFill>
        <a:blip xmlns:r="http://schemas.openxmlformats.org/officeDocument/2006/relationships" r:embed="rId6"/>
        <a:stretch>
          <a:fillRect/>
        </a:stretch>
      </xdr:blipFill>
      <xdr:spPr>
        <a:xfrm>
          <a:off x="1409700" y="22059900"/>
          <a:ext cx="5669771" cy="80474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roffice-ishikawa.com/inf_1_25.pdf" TargetMode="External"/><Relationship Id="rId3" Type="http://schemas.openxmlformats.org/officeDocument/2006/relationships/hyperlink" Target="https://www.sroffice-ishikawa.com/inf_2_105.pdf" TargetMode="External"/><Relationship Id="rId7" Type="http://schemas.openxmlformats.org/officeDocument/2006/relationships/hyperlink" Target="https://www.sroffice-ishikawa.com/inf_2_108.pdf" TargetMode="External"/><Relationship Id="rId2" Type="http://schemas.openxmlformats.org/officeDocument/2006/relationships/hyperlink" Target="https://www.sroffice-ishikawa.com/inf_2_88_3.pdf" TargetMode="External"/><Relationship Id="rId1" Type="http://schemas.openxmlformats.org/officeDocument/2006/relationships/hyperlink" Target="https://www.sroffice-ishikawa.com/inf_2_92.pdf" TargetMode="External"/><Relationship Id="rId6" Type="http://schemas.openxmlformats.org/officeDocument/2006/relationships/hyperlink" Target="https://www.sroffice-ishikawa.com/inf_2_107.pdf" TargetMode="External"/><Relationship Id="rId11" Type="http://schemas.openxmlformats.org/officeDocument/2006/relationships/printerSettings" Target="../printerSettings/printerSettings1.bin"/><Relationship Id="rId5" Type="http://schemas.openxmlformats.org/officeDocument/2006/relationships/hyperlink" Target="https://www.sroffice-ishikawa.com/inf_2_106.pdf" TargetMode="External"/><Relationship Id="rId10" Type="http://schemas.openxmlformats.org/officeDocument/2006/relationships/hyperlink" Target="https://www.sroffice-ishikawa.com/inf_2_101_1.pdf" TargetMode="External"/><Relationship Id="rId4" Type="http://schemas.openxmlformats.org/officeDocument/2006/relationships/hyperlink" Target="https://www.sroffice-ishikawa.com/information_1.html" TargetMode="External"/><Relationship Id="rId9" Type="http://schemas.openxmlformats.org/officeDocument/2006/relationships/hyperlink" Target="https://www.sroffice-ishikawa.com/inf_1_36.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roffice-ishikawa.com/inf_2_89.pdf" TargetMode="External"/><Relationship Id="rId3" Type="http://schemas.openxmlformats.org/officeDocument/2006/relationships/hyperlink" Target="https://www.sroffice-ishikawa.com/inf_2_80.pdf" TargetMode="External"/><Relationship Id="rId7" Type="http://schemas.openxmlformats.org/officeDocument/2006/relationships/hyperlink" Target="https://www.sroffice-ishikawa.com/inf_2_87_1.pdf" TargetMode="External"/><Relationship Id="rId12" Type="http://schemas.openxmlformats.org/officeDocument/2006/relationships/printerSettings" Target="../printerSettings/printerSettings3.bin"/><Relationship Id="rId2" Type="http://schemas.openxmlformats.org/officeDocument/2006/relationships/hyperlink" Target="https://www.sroffice-ishikawa.com/index_76_r71.xlsx" TargetMode="External"/><Relationship Id="rId1" Type="http://schemas.openxmlformats.org/officeDocument/2006/relationships/hyperlink" Target="https://www.mhlw.go.jp/stf/nenkin_shikumi_01.html" TargetMode="External"/><Relationship Id="rId6" Type="http://schemas.openxmlformats.org/officeDocument/2006/relationships/hyperlink" Target="https://www.sroffice-ishikawa.com/inf_2_85.pdf" TargetMode="External"/><Relationship Id="rId11" Type="http://schemas.openxmlformats.org/officeDocument/2006/relationships/hyperlink" Target="https://www.sroffice-ishikawa.com/inf_2_92.pdf" TargetMode="External"/><Relationship Id="rId5" Type="http://schemas.openxmlformats.org/officeDocument/2006/relationships/hyperlink" Target="https://www.nenkin.go.jp/service/yougo/sagyo/20160824.html" TargetMode="External"/><Relationship Id="rId10" Type="http://schemas.openxmlformats.org/officeDocument/2006/relationships/hyperlink" Target="https://www.sroffice-ishikawa.com/inf_2_91.pdf" TargetMode="External"/><Relationship Id="rId4" Type="http://schemas.openxmlformats.org/officeDocument/2006/relationships/hyperlink" Target="https://www.sroffice-ishikawa.com/inf_2_79.pdf" TargetMode="External"/><Relationship Id="rId9" Type="http://schemas.openxmlformats.org/officeDocument/2006/relationships/hyperlink" Target="https://www.sroffice-ishikawa.com/inf_2_88_3.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roffice-ishikawa.com/inf_2_1211.pdf" TargetMode="External"/><Relationship Id="rId2" Type="http://schemas.openxmlformats.org/officeDocument/2006/relationships/hyperlink" Target="https://www.sroffice-ishikawa.com/inf_2_41111.pdf" TargetMode="External"/><Relationship Id="rId1" Type="http://schemas.openxmlformats.org/officeDocument/2006/relationships/hyperlink" Target="https://www.sroffice-ishikawa.com/inf_2_118.pdf" TargetMode="Externa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sroffice-ishikawa.com/inf_2_116.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sroffice-ishikawa.com/inf_2_1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08EC-5A3D-45A6-869A-B36EB1766F1C}">
  <sheetPr>
    <pageSetUpPr fitToPage="1"/>
  </sheetPr>
  <dimension ref="A1:W126"/>
  <sheetViews>
    <sheetView topLeftCell="C37" zoomScaleNormal="100" workbookViewId="0">
      <selection activeCell="M48" sqref="M48"/>
    </sheetView>
  </sheetViews>
  <sheetFormatPr defaultRowHeight="18.75" x14ac:dyDescent="0.4"/>
  <cols>
    <col min="1" max="1" width="10.25" bestFit="1" customWidth="1"/>
    <col min="2" max="2" width="15.75" customWidth="1"/>
    <col min="3" max="23" width="10.625" customWidth="1"/>
  </cols>
  <sheetData>
    <row r="1" spans="1:22" ht="48" customHeight="1" thickBot="1" x14ac:dyDescent="0.45">
      <c r="A1" s="281" t="s">
        <v>134</v>
      </c>
      <c r="B1" s="281"/>
      <c r="C1" s="281"/>
      <c r="D1" s="281"/>
      <c r="E1" s="281"/>
      <c r="F1" s="281"/>
      <c r="G1" s="281"/>
      <c r="H1" s="281"/>
      <c r="I1" s="281"/>
      <c r="J1" s="281"/>
      <c r="K1" s="281"/>
      <c r="L1" s="281"/>
      <c r="M1" s="281"/>
      <c r="N1" s="281"/>
      <c r="O1" s="281"/>
      <c r="P1" s="281"/>
      <c r="Q1" s="281"/>
      <c r="R1" s="281"/>
      <c r="S1" s="281"/>
      <c r="T1" s="281"/>
      <c r="U1" s="281"/>
      <c r="V1" s="281"/>
    </row>
    <row r="2" spans="1:22" ht="30" customHeight="1" x14ac:dyDescent="0.4">
      <c r="F2" s="12"/>
      <c r="G2" s="12"/>
      <c r="H2" s="12"/>
      <c r="I2" s="359" t="s">
        <v>17</v>
      </c>
      <c r="J2" s="360"/>
      <c r="K2" s="360"/>
      <c r="L2" s="360"/>
      <c r="M2" s="360"/>
      <c r="N2" s="360"/>
      <c r="O2" s="360"/>
      <c r="P2" s="360"/>
      <c r="Q2" s="360"/>
      <c r="R2" s="360"/>
      <c r="S2" s="360"/>
      <c r="T2" s="361"/>
    </row>
    <row r="3" spans="1:22" ht="30" customHeight="1" thickBot="1" x14ac:dyDescent="0.45">
      <c r="I3" s="365"/>
      <c r="J3" s="366"/>
      <c r="K3" s="366"/>
      <c r="L3" s="366"/>
      <c r="M3" s="366"/>
      <c r="N3" s="366"/>
      <c r="O3" s="366"/>
      <c r="P3" s="366"/>
      <c r="Q3" s="362" t="s">
        <v>19</v>
      </c>
      <c r="R3" s="363"/>
      <c r="S3" s="363"/>
      <c r="T3" s="364"/>
    </row>
    <row r="4" spans="1:22" ht="27" customHeight="1" x14ac:dyDescent="0.4">
      <c r="A4" s="2" t="s">
        <v>8</v>
      </c>
      <c r="C4" s="1"/>
      <c r="D4" s="1"/>
      <c r="E4" s="2" t="s">
        <v>6</v>
      </c>
      <c r="F4" s="281" t="s">
        <v>18</v>
      </c>
      <c r="G4" s="281"/>
      <c r="H4" s="281"/>
      <c r="I4" s="2" t="s">
        <v>0</v>
      </c>
      <c r="J4" s="284" t="s">
        <v>18</v>
      </c>
      <c r="K4" s="285"/>
      <c r="L4" s="2" t="s">
        <v>5</v>
      </c>
      <c r="M4" s="372" t="s">
        <v>18</v>
      </c>
      <c r="N4" s="372"/>
      <c r="O4" s="372"/>
      <c r="P4" s="372"/>
      <c r="Q4" s="193" t="s">
        <v>4</v>
      </c>
      <c r="R4" s="193"/>
      <c r="S4" s="284" t="s">
        <v>18</v>
      </c>
      <c r="T4" s="285"/>
      <c r="U4" s="193" t="s">
        <v>70</v>
      </c>
      <c r="V4" s="193"/>
    </row>
    <row r="5" spans="1:22" ht="27" customHeight="1" x14ac:dyDescent="0.4">
      <c r="A5" s="6">
        <v>32233</v>
      </c>
      <c r="C5" s="7"/>
      <c r="D5" s="7"/>
      <c r="E5" s="6">
        <v>40634</v>
      </c>
      <c r="F5" s="281"/>
      <c r="G5" s="281"/>
      <c r="H5" s="281"/>
      <c r="I5" s="6">
        <v>43344</v>
      </c>
      <c r="J5" s="191"/>
      <c r="K5" s="191"/>
      <c r="L5" s="6">
        <v>44105</v>
      </c>
      <c r="M5" s="281"/>
      <c r="N5" s="281"/>
      <c r="O5" s="281"/>
      <c r="P5" s="281"/>
      <c r="Q5" s="315">
        <v>46844</v>
      </c>
      <c r="R5" s="315"/>
      <c r="S5" s="191"/>
      <c r="T5" s="191"/>
      <c r="U5" s="315">
        <v>48009</v>
      </c>
      <c r="V5" s="315"/>
    </row>
    <row r="6" spans="1:22" ht="27" customHeight="1" x14ac:dyDescent="0.4">
      <c r="C6" s="1"/>
      <c r="D6" s="1"/>
      <c r="E6" s="2" t="s">
        <v>1</v>
      </c>
      <c r="F6" s="281"/>
      <c r="G6" s="281"/>
      <c r="H6" s="281"/>
      <c r="I6" s="6" t="s">
        <v>1</v>
      </c>
      <c r="J6" s="191"/>
      <c r="K6" s="191"/>
      <c r="L6" s="2" t="s">
        <v>1</v>
      </c>
      <c r="M6" s="281"/>
      <c r="N6" s="281"/>
      <c r="O6" s="281"/>
      <c r="P6" s="281"/>
      <c r="Q6" s="193" t="s">
        <v>1</v>
      </c>
      <c r="R6" s="193"/>
      <c r="S6" s="191"/>
      <c r="T6" s="191"/>
      <c r="U6" s="193" t="s">
        <v>1</v>
      </c>
      <c r="V6" s="193"/>
    </row>
    <row r="7" spans="1:22" ht="27" customHeight="1" thickBot="1" x14ac:dyDescent="0.45">
      <c r="C7" s="1"/>
      <c r="D7" s="1"/>
      <c r="E7" s="28">
        <f>DATEDIF(A5,E5,"Y")</f>
        <v>23</v>
      </c>
      <c r="F7" s="281"/>
      <c r="G7" s="281"/>
      <c r="H7" s="281"/>
      <c r="I7" s="28">
        <f>DATEDIF(A5,I5,"Y")</f>
        <v>30</v>
      </c>
      <c r="J7" s="191"/>
      <c r="K7" s="191"/>
      <c r="L7" s="28">
        <f>DATEDIF(A5,L5,"Y")</f>
        <v>32</v>
      </c>
      <c r="M7" s="281"/>
      <c r="N7" s="281"/>
      <c r="O7" s="281"/>
      <c r="P7" s="281"/>
      <c r="Q7" s="314">
        <f>DATEDIF(A5,Q5,"Y")</f>
        <v>40</v>
      </c>
      <c r="R7" s="314"/>
      <c r="S7" s="191"/>
      <c r="T7" s="191"/>
      <c r="U7" s="314">
        <f>DATEDIF(A5,U5,"Y")</f>
        <v>43</v>
      </c>
      <c r="V7" s="314"/>
    </row>
    <row r="8" spans="1:22" ht="26.25" customHeight="1" thickBot="1" x14ac:dyDescent="0.45">
      <c r="B8" s="316" t="s">
        <v>11</v>
      </c>
      <c r="C8" s="324" t="s">
        <v>9</v>
      </c>
      <c r="D8" s="325"/>
      <c r="E8" s="373" t="s">
        <v>2</v>
      </c>
      <c r="F8" s="374"/>
      <c r="G8" s="374"/>
      <c r="H8" s="374"/>
      <c r="I8" s="326" t="s">
        <v>143</v>
      </c>
      <c r="J8" s="327"/>
      <c r="K8" s="327"/>
      <c r="L8" s="327"/>
      <c r="M8" s="327"/>
      <c r="N8" s="327"/>
      <c r="O8" s="327"/>
      <c r="P8" s="327"/>
      <c r="Q8" s="367" t="s">
        <v>144</v>
      </c>
      <c r="R8" s="368"/>
      <c r="S8" s="368"/>
      <c r="T8" s="369"/>
    </row>
    <row r="9" spans="1:22" ht="27" customHeight="1" x14ac:dyDescent="0.4">
      <c r="B9" s="317"/>
      <c r="C9" s="293" t="s">
        <v>10</v>
      </c>
      <c r="D9" s="294"/>
      <c r="E9" s="319" t="s">
        <v>151</v>
      </c>
      <c r="F9" s="320"/>
      <c r="G9" s="320"/>
      <c r="H9" s="320"/>
      <c r="I9" s="328" t="s">
        <v>154</v>
      </c>
      <c r="J9" s="320"/>
      <c r="K9" s="320"/>
      <c r="L9" s="320"/>
      <c r="M9" s="320"/>
      <c r="N9" s="320"/>
      <c r="O9" s="320"/>
      <c r="P9" s="329"/>
      <c r="Q9" s="328" t="s">
        <v>44</v>
      </c>
      <c r="R9" s="320"/>
      <c r="S9" s="320"/>
      <c r="T9" s="370"/>
    </row>
    <row r="10" spans="1:22" ht="27" customHeight="1" x14ac:dyDescent="0.4">
      <c r="B10" s="317"/>
      <c r="C10" s="293"/>
      <c r="D10" s="294"/>
      <c r="E10" s="321"/>
      <c r="F10" s="322"/>
      <c r="G10" s="322"/>
      <c r="H10" s="322"/>
      <c r="I10" s="330"/>
      <c r="J10" s="322"/>
      <c r="K10" s="322"/>
      <c r="L10" s="322"/>
      <c r="M10" s="322"/>
      <c r="N10" s="322"/>
      <c r="O10" s="322"/>
      <c r="P10" s="331"/>
      <c r="Q10" s="332"/>
      <c r="R10" s="333"/>
      <c r="S10" s="333"/>
      <c r="T10" s="371"/>
    </row>
    <row r="11" spans="1:22" ht="27" customHeight="1" x14ac:dyDescent="0.4">
      <c r="B11" s="317"/>
      <c r="C11" s="293"/>
      <c r="D11" s="294"/>
      <c r="E11" s="321"/>
      <c r="F11" s="322"/>
      <c r="G11" s="322"/>
      <c r="H11" s="322"/>
      <c r="I11" s="332"/>
      <c r="J11" s="333"/>
      <c r="K11" s="333"/>
      <c r="L11" s="333"/>
      <c r="M11" s="333"/>
      <c r="N11" s="333"/>
      <c r="O11" s="333"/>
      <c r="P11" s="334"/>
      <c r="Q11" s="304" t="s">
        <v>150</v>
      </c>
      <c r="R11" s="305"/>
      <c r="S11" s="305"/>
      <c r="T11" s="306"/>
    </row>
    <row r="12" spans="1:22" ht="27" customHeight="1" thickBot="1" x14ac:dyDescent="0.45">
      <c r="B12" s="318"/>
      <c r="C12" s="295"/>
      <c r="D12" s="296"/>
      <c r="E12" s="323"/>
      <c r="F12" s="302"/>
      <c r="G12" s="302"/>
      <c r="H12" s="302"/>
      <c r="I12" s="335" t="s">
        <v>155</v>
      </c>
      <c r="J12" s="336"/>
      <c r="K12" s="336"/>
      <c r="L12" s="336"/>
      <c r="M12" s="336"/>
      <c r="N12" s="336"/>
      <c r="O12" s="336"/>
      <c r="P12" s="337"/>
      <c r="Q12" s="307"/>
      <c r="R12" s="308"/>
      <c r="S12" s="308"/>
      <c r="T12" s="309"/>
    </row>
    <row r="13" spans="1:22" ht="27" customHeight="1" thickBot="1" x14ac:dyDescent="0.45">
      <c r="B13" s="8"/>
      <c r="C13" s="9"/>
      <c r="D13" s="9"/>
      <c r="E13" s="10"/>
      <c r="F13" s="10"/>
      <c r="G13" s="10"/>
      <c r="H13" s="10"/>
      <c r="I13" s="56"/>
      <c r="J13" s="56"/>
      <c r="K13" s="56"/>
      <c r="L13" s="56"/>
      <c r="M13" s="56"/>
      <c r="N13" s="56"/>
      <c r="O13" s="56"/>
      <c r="P13" s="56"/>
      <c r="Q13" s="54"/>
      <c r="R13" s="54"/>
      <c r="S13" s="54"/>
      <c r="T13" s="54"/>
    </row>
    <row r="14" spans="1:22" ht="30" customHeight="1" thickBot="1" x14ac:dyDescent="0.45">
      <c r="B14" s="8"/>
      <c r="C14" s="9"/>
      <c r="D14" s="9"/>
      <c r="E14" s="10"/>
      <c r="F14" s="10"/>
      <c r="G14" s="10"/>
      <c r="H14" s="10"/>
      <c r="J14" s="11"/>
      <c r="K14" s="55"/>
      <c r="L14" s="55"/>
      <c r="M14" s="55"/>
      <c r="N14" s="55"/>
      <c r="O14" s="344" t="s">
        <v>168</v>
      </c>
      <c r="P14" s="338" t="s">
        <v>165</v>
      </c>
      <c r="Q14" s="339"/>
      <c r="R14" s="339"/>
      <c r="S14" s="339"/>
      <c r="T14" s="339"/>
      <c r="U14" s="339"/>
      <c r="V14" s="340"/>
    </row>
    <row r="15" spans="1:22" ht="51" customHeight="1" thickBot="1" x14ac:dyDescent="0.45">
      <c r="B15" s="8"/>
      <c r="C15" s="9"/>
      <c r="D15" s="9"/>
      <c r="E15" s="10"/>
      <c r="F15" s="10"/>
      <c r="G15" s="10"/>
      <c r="H15" s="10"/>
      <c r="J15" s="11"/>
      <c r="K15" s="353" t="s">
        <v>167</v>
      </c>
      <c r="L15" s="354"/>
      <c r="M15" s="354"/>
      <c r="N15" s="355"/>
      <c r="O15" s="344"/>
      <c r="P15" s="341" t="s">
        <v>166</v>
      </c>
      <c r="Q15" s="342"/>
      <c r="R15" s="342"/>
      <c r="S15" s="342"/>
      <c r="T15" s="342"/>
      <c r="U15" s="342"/>
      <c r="V15" s="343"/>
    </row>
    <row r="16" spans="1:22" ht="28.5" customHeight="1" thickBot="1" x14ac:dyDescent="0.45">
      <c r="B16" s="8"/>
      <c r="C16" s="9"/>
      <c r="D16" s="9"/>
      <c r="E16" s="10"/>
      <c r="F16" s="10"/>
      <c r="G16" s="10"/>
      <c r="H16" s="10"/>
      <c r="I16" s="11"/>
      <c r="J16" s="11"/>
      <c r="K16" s="356" t="s">
        <v>172</v>
      </c>
      <c r="L16" s="357"/>
      <c r="M16" s="357"/>
      <c r="N16" s="358"/>
      <c r="O16" s="344"/>
      <c r="P16" s="350" t="s">
        <v>171</v>
      </c>
      <c r="Q16" s="351"/>
      <c r="R16" s="351"/>
      <c r="S16" s="351"/>
      <c r="T16" s="351"/>
      <c r="U16" s="351"/>
      <c r="V16" s="352"/>
    </row>
    <row r="17" spans="1:22" ht="28.5" customHeight="1" thickBot="1" x14ac:dyDescent="0.45">
      <c r="B17" s="8"/>
      <c r="C17" s="9"/>
      <c r="D17" s="9"/>
      <c r="E17" s="10"/>
      <c r="F17" s="10"/>
      <c r="G17" s="10"/>
      <c r="H17" s="10"/>
      <c r="I17" s="11"/>
      <c r="J17" s="11"/>
      <c r="O17" s="344"/>
      <c r="P17" s="345" t="s">
        <v>170</v>
      </c>
      <c r="Q17" s="346"/>
      <c r="R17" s="346"/>
      <c r="S17" s="346"/>
      <c r="T17" s="346"/>
      <c r="U17" s="346"/>
      <c r="V17" s="347"/>
    </row>
    <row r="18" spans="1:22" ht="27" customHeight="1" x14ac:dyDescent="0.4">
      <c r="A18" s="2" t="s">
        <v>8</v>
      </c>
      <c r="B18" s="8"/>
      <c r="C18" s="9"/>
      <c r="D18" s="9"/>
      <c r="E18" s="13" t="s">
        <v>15</v>
      </c>
      <c r="F18" s="377" t="s">
        <v>18</v>
      </c>
      <c r="G18" s="2" t="s">
        <v>6</v>
      </c>
      <c r="H18" s="377" t="s">
        <v>18</v>
      </c>
      <c r="I18" s="2" t="s">
        <v>0</v>
      </c>
      <c r="J18" s="377" t="s">
        <v>18</v>
      </c>
      <c r="K18" s="13" t="s">
        <v>13</v>
      </c>
      <c r="L18" s="286" t="s">
        <v>18</v>
      </c>
      <c r="M18" s="287"/>
      <c r="N18" s="13" t="s">
        <v>14</v>
      </c>
      <c r="O18" s="377" t="s">
        <v>18</v>
      </c>
      <c r="P18" s="2"/>
      <c r="Q18" s="193" t="s">
        <v>4</v>
      </c>
      <c r="R18" s="193"/>
      <c r="S18" s="377" t="s">
        <v>18</v>
      </c>
      <c r="T18" s="377"/>
      <c r="U18" s="193" t="s">
        <v>70</v>
      </c>
      <c r="V18" s="193"/>
    </row>
    <row r="19" spans="1:22" ht="27" customHeight="1" x14ac:dyDescent="0.4">
      <c r="A19" s="6">
        <v>33991</v>
      </c>
      <c r="B19" s="8"/>
      <c r="C19" s="9"/>
      <c r="D19" s="9"/>
      <c r="E19" s="6">
        <v>41295</v>
      </c>
      <c r="F19" s="377"/>
      <c r="G19" s="6">
        <v>42461</v>
      </c>
      <c r="H19" s="377"/>
      <c r="I19" s="6">
        <v>43344</v>
      </c>
      <c r="J19" s="377"/>
      <c r="K19" s="6">
        <v>44064</v>
      </c>
      <c r="L19" s="287"/>
      <c r="M19" s="287"/>
      <c r="N19" s="6">
        <v>44834</v>
      </c>
      <c r="O19" s="377"/>
      <c r="P19" s="6">
        <v>46843</v>
      </c>
      <c r="Q19" s="315">
        <v>46844</v>
      </c>
      <c r="R19" s="315"/>
      <c r="S19" s="377"/>
      <c r="T19" s="377"/>
      <c r="U19" s="315">
        <v>48009</v>
      </c>
      <c r="V19" s="315"/>
    </row>
    <row r="20" spans="1:22" ht="27" customHeight="1" x14ac:dyDescent="0.4">
      <c r="B20" s="8"/>
      <c r="C20" s="9"/>
      <c r="D20" s="9"/>
      <c r="E20" s="2" t="s">
        <v>1</v>
      </c>
      <c r="F20" s="377"/>
      <c r="G20" s="2" t="s">
        <v>1</v>
      </c>
      <c r="H20" s="377"/>
      <c r="I20" s="2" t="s">
        <v>1</v>
      </c>
      <c r="J20" s="377"/>
      <c r="K20" s="2" t="s">
        <v>1</v>
      </c>
      <c r="L20" s="348" t="s">
        <v>169</v>
      </c>
      <c r="M20" s="10"/>
      <c r="N20" s="2" t="s">
        <v>1</v>
      </c>
      <c r="O20" s="377"/>
      <c r="P20" s="2" t="s">
        <v>1</v>
      </c>
      <c r="Q20" s="193" t="s">
        <v>1</v>
      </c>
      <c r="R20" s="193"/>
      <c r="S20" s="377"/>
      <c r="T20" s="377"/>
      <c r="U20" s="193" t="s">
        <v>1</v>
      </c>
      <c r="V20" s="193"/>
    </row>
    <row r="21" spans="1:22" ht="27" customHeight="1" thickBot="1" x14ac:dyDescent="0.45">
      <c r="B21" s="8"/>
      <c r="C21" s="9"/>
      <c r="D21" s="9"/>
      <c r="E21" s="28">
        <v>20</v>
      </c>
      <c r="F21" s="377"/>
      <c r="G21" s="28">
        <f>DATEDIF(A19,G19,"Y")</f>
        <v>23</v>
      </c>
      <c r="H21" s="377"/>
      <c r="I21" s="28">
        <f>DATEDIF(A19,I19,"Y")</f>
        <v>25</v>
      </c>
      <c r="J21" s="377"/>
      <c r="K21" s="28">
        <f>DATEDIF(A19,K19,"Y")</f>
        <v>27</v>
      </c>
      <c r="L21" s="349"/>
      <c r="M21" s="10"/>
      <c r="N21" s="28">
        <f>DATEDIF(A19,N19,"Y")</f>
        <v>29</v>
      </c>
      <c r="O21" s="377"/>
      <c r="P21" s="28">
        <f>DATEDIF(A19,P19,"Y")</f>
        <v>35</v>
      </c>
      <c r="Q21" s="314">
        <f>DATEDIF(A19,Q19,"Y")</f>
        <v>35</v>
      </c>
      <c r="R21" s="314"/>
      <c r="S21" s="377"/>
      <c r="T21" s="377"/>
      <c r="U21" s="314">
        <f>DATEDIF(A19,U19,"Y")</f>
        <v>38</v>
      </c>
      <c r="V21" s="314"/>
    </row>
    <row r="22" spans="1:22" ht="35.25" customHeight="1" x14ac:dyDescent="0.4">
      <c r="B22" s="288" t="s">
        <v>132</v>
      </c>
      <c r="C22" s="398" t="s">
        <v>9</v>
      </c>
      <c r="D22" s="27" t="s">
        <v>45</v>
      </c>
      <c r="E22" s="378" t="s">
        <v>16</v>
      </c>
      <c r="F22" s="379"/>
      <c r="G22" s="380" t="s">
        <v>12</v>
      </c>
      <c r="H22" s="381"/>
      <c r="I22" s="381"/>
      <c r="J22" s="382"/>
      <c r="K22" s="383" t="s">
        <v>12</v>
      </c>
      <c r="L22" s="384"/>
      <c r="M22" s="384"/>
      <c r="N22" s="384"/>
      <c r="O22" s="380" t="s">
        <v>12</v>
      </c>
      <c r="P22" s="381"/>
      <c r="Q22" s="427" t="s">
        <v>131</v>
      </c>
      <c r="R22" s="428"/>
      <c r="S22" s="428"/>
      <c r="T22" s="429"/>
      <c r="U22" s="282"/>
      <c r="V22" s="283"/>
    </row>
    <row r="23" spans="1:22" ht="35.25" customHeight="1" thickBot="1" x14ac:dyDescent="0.45">
      <c r="B23" s="289"/>
      <c r="C23" s="399"/>
      <c r="D23" s="26" t="s">
        <v>48</v>
      </c>
      <c r="E23" s="414" t="s">
        <v>43</v>
      </c>
      <c r="F23" s="415"/>
      <c r="G23" s="416" t="s">
        <v>43</v>
      </c>
      <c r="H23" s="415"/>
      <c r="I23" s="417" t="s">
        <v>46</v>
      </c>
      <c r="J23" s="418"/>
      <c r="K23" s="419"/>
      <c r="L23" s="419"/>
      <c r="M23" s="419"/>
      <c r="N23" s="419"/>
      <c r="O23" s="419"/>
      <c r="P23" s="420"/>
      <c r="Q23" s="421" t="s">
        <v>47</v>
      </c>
      <c r="R23" s="422"/>
      <c r="S23" s="422"/>
      <c r="T23" s="423"/>
      <c r="U23" s="282"/>
      <c r="V23" s="283"/>
    </row>
    <row r="24" spans="1:22" ht="35.25" customHeight="1" x14ac:dyDescent="0.4">
      <c r="B24" s="289"/>
      <c r="C24" s="291" t="s">
        <v>10</v>
      </c>
      <c r="D24" s="292"/>
      <c r="E24" s="319" t="s">
        <v>43</v>
      </c>
      <c r="F24" s="424"/>
      <c r="G24" s="310" t="s">
        <v>152</v>
      </c>
      <c r="H24" s="311"/>
      <c r="I24" s="328" t="s">
        <v>156</v>
      </c>
      <c r="J24" s="320"/>
      <c r="K24" s="320"/>
      <c r="L24" s="320"/>
      <c r="M24" s="320"/>
      <c r="N24" s="320"/>
      <c r="O24" s="320"/>
      <c r="P24" s="329"/>
      <c r="Q24" s="408" t="s">
        <v>43</v>
      </c>
      <c r="R24" s="409"/>
      <c r="S24" s="409"/>
      <c r="T24" s="410"/>
    </row>
    <row r="25" spans="1:22" ht="35.25" customHeight="1" x14ac:dyDescent="0.4">
      <c r="B25" s="289"/>
      <c r="C25" s="293"/>
      <c r="D25" s="294"/>
      <c r="E25" s="425"/>
      <c r="F25" s="426"/>
      <c r="G25" s="312"/>
      <c r="H25" s="313"/>
      <c r="I25" s="332"/>
      <c r="J25" s="333"/>
      <c r="K25" s="333"/>
      <c r="L25" s="333"/>
      <c r="M25" s="333"/>
      <c r="N25" s="333"/>
      <c r="O25" s="333"/>
      <c r="P25" s="334"/>
      <c r="Q25" s="411"/>
      <c r="R25" s="412"/>
      <c r="S25" s="412"/>
      <c r="T25" s="413"/>
    </row>
    <row r="26" spans="1:22" ht="35.25" customHeight="1" x14ac:dyDescent="0.4">
      <c r="B26" s="289"/>
      <c r="C26" s="293"/>
      <c r="D26" s="294"/>
      <c r="E26" s="297" t="s">
        <v>43</v>
      </c>
      <c r="F26" s="298"/>
      <c r="G26" s="298"/>
      <c r="H26" s="298"/>
      <c r="I26" s="430" t="s">
        <v>157</v>
      </c>
      <c r="J26" s="431"/>
      <c r="K26" s="431"/>
      <c r="L26" s="431"/>
      <c r="M26" s="431"/>
      <c r="N26" s="431"/>
      <c r="O26" s="431"/>
      <c r="P26" s="432"/>
      <c r="Q26" s="304" t="s">
        <v>153</v>
      </c>
      <c r="R26" s="305"/>
      <c r="S26" s="305"/>
      <c r="T26" s="306"/>
    </row>
    <row r="27" spans="1:22" ht="35.25" customHeight="1" thickBot="1" x14ac:dyDescent="0.45">
      <c r="B27" s="290"/>
      <c r="C27" s="295"/>
      <c r="D27" s="296"/>
      <c r="E27" s="299"/>
      <c r="F27" s="300"/>
      <c r="G27" s="300"/>
      <c r="H27" s="300"/>
      <c r="I27" s="301" t="s">
        <v>43</v>
      </c>
      <c r="J27" s="302"/>
      <c r="K27" s="302"/>
      <c r="L27" s="302"/>
      <c r="M27" s="302"/>
      <c r="N27" s="302"/>
      <c r="O27" s="302"/>
      <c r="P27" s="303"/>
      <c r="Q27" s="307"/>
      <c r="R27" s="308"/>
      <c r="S27" s="308"/>
      <c r="T27" s="309"/>
    </row>
    <row r="28" spans="1:22" ht="27" customHeight="1" x14ac:dyDescent="0.4">
      <c r="B28" s="14"/>
      <c r="C28" s="11"/>
      <c r="D28" s="385" t="s">
        <v>49</v>
      </c>
      <c r="E28" s="385"/>
      <c r="F28" s="385"/>
      <c r="G28" s="387" t="s">
        <v>128</v>
      </c>
      <c r="H28" s="387"/>
      <c r="I28" s="387"/>
      <c r="J28" s="387"/>
      <c r="K28" s="387"/>
      <c r="L28" s="387"/>
      <c r="M28" s="387"/>
      <c r="N28" s="387"/>
      <c r="O28" s="387"/>
      <c r="P28" s="387"/>
      <c r="Q28" s="387"/>
      <c r="R28" s="387"/>
      <c r="S28" s="387"/>
      <c r="T28" s="387"/>
    </row>
    <row r="29" spans="1:22" ht="27" customHeight="1" thickBot="1" x14ac:dyDescent="0.45">
      <c r="B29" s="14"/>
      <c r="C29" s="11"/>
      <c r="D29" s="386"/>
      <c r="E29" s="386"/>
      <c r="F29" s="386"/>
      <c r="G29" s="388" t="s">
        <v>129</v>
      </c>
      <c r="H29" s="388"/>
      <c r="I29" s="388"/>
      <c r="J29" s="388"/>
      <c r="K29" s="388"/>
      <c r="L29" s="388"/>
      <c r="M29" s="388"/>
      <c r="N29" s="388"/>
      <c r="O29" s="388"/>
      <c r="P29" s="388"/>
      <c r="Q29" s="388"/>
      <c r="R29" s="388"/>
      <c r="S29" s="388"/>
      <c r="T29" s="388"/>
    </row>
    <row r="30" spans="1:22" ht="27" customHeight="1" x14ac:dyDescent="0.4">
      <c r="B30" s="14"/>
      <c r="C30" s="207" t="s">
        <v>71</v>
      </c>
      <c r="D30" s="239" t="s">
        <v>158</v>
      </c>
      <c r="E30" s="400"/>
      <c r="F30" s="400"/>
      <c r="G30" s="400"/>
      <c r="H30" s="400"/>
      <c r="I30" s="400"/>
      <c r="J30" s="400"/>
      <c r="K30" s="400"/>
      <c r="L30" s="400"/>
      <c r="M30" s="400"/>
      <c r="N30" s="400"/>
      <c r="O30" s="400"/>
      <c r="P30" s="400"/>
      <c r="Q30" s="400"/>
      <c r="R30" s="400"/>
      <c r="S30" s="400"/>
      <c r="T30" s="401"/>
    </row>
    <row r="31" spans="1:22" ht="27" customHeight="1" x14ac:dyDescent="0.4">
      <c r="B31" s="14"/>
      <c r="C31" s="208"/>
      <c r="D31" s="402"/>
      <c r="E31" s="403"/>
      <c r="F31" s="403"/>
      <c r="G31" s="403"/>
      <c r="H31" s="403"/>
      <c r="I31" s="403"/>
      <c r="J31" s="403"/>
      <c r="K31" s="403"/>
      <c r="L31" s="403"/>
      <c r="M31" s="403"/>
      <c r="N31" s="403"/>
      <c r="O31" s="403"/>
      <c r="P31" s="403"/>
      <c r="Q31" s="403"/>
      <c r="R31" s="403"/>
      <c r="S31" s="403"/>
      <c r="T31" s="404"/>
    </row>
    <row r="32" spans="1:22" ht="27.75" customHeight="1" x14ac:dyDescent="0.4">
      <c r="B32" s="14"/>
      <c r="C32" s="208"/>
      <c r="D32" s="402"/>
      <c r="E32" s="403"/>
      <c r="F32" s="403"/>
      <c r="G32" s="403"/>
      <c r="H32" s="403"/>
      <c r="I32" s="403"/>
      <c r="J32" s="403"/>
      <c r="K32" s="403"/>
      <c r="L32" s="403"/>
      <c r="M32" s="403"/>
      <c r="N32" s="403"/>
      <c r="O32" s="403"/>
      <c r="P32" s="403"/>
      <c r="Q32" s="403"/>
      <c r="R32" s="403"/>
      <c r="S32" s="403"/>
      <c r="T32" s="404"/>
    </row>
    <row r="33" spans="2:23" ht="27.75" customHeight="1" thickBot="1" x14ac:dyDescent="0.45">
      <c r="B33" s="14"/>
      <c r="C33" s="209"/>
      <c r="D33" s="405"/>
      <c r="E33" s="406"/>
      <c r="F33" s="406"/>
      <c r="G33" s="406"/>
      <c r="H33" s="406"/>
      <c r="I33" s="406"/>
      <c r="J33" s="406"/>
      <c r="K33" s="406"/>
      <c r="L33" s="406"/>
      <c r="M33" s="406"/>
      <c r="N33" s="406"/>
      <c r="O33" s="406"/>
      <c r="P33" s="406"/>
      <c r="Q33" s="406"/>
      <c r="R33" s="406"/>
      <c r="S33" s="406"/>
      <c r="T33" s="407"/>
    </row>
    <row r="34" spans="2:23" ht="19.5" thickBot="1" x14ac:dyDescent="0.45">
      <c r="C34" s="1"/>
      <c r="D34" s="1"/>
      <c r="E34" s="1"/>
      <c r="F34" s="1"/>
      <c r="G34" s="1"/>
      <c r="H34" s="1"/>
      <c r="I34" s="1"/>
      <c r="J34" s="1"/>
      <c r="K34" s="1"/>
      <c r="L34" s="375" t="s">
        <v>67</v>
      </c>
      <c r="M34" s="375"/>
      <c r="N34" s="375"/>
      <c r="O34" s="375"/>
      <c r="P34" s="1"/>
      <c r="Q34" s="375" t="s">
        <v>69</v>
      </c>
      <c r="R34" s="375"/>
      <c r="S34" s="375"/>
      <c r="T34" s="375"/>
    </row>
    <row r="35" spans="2:23" ht="19.5" thickBot="1" x14ac:dyDescent="0.45">
      <c r="C35" s="196" t="s">
        <v>54</v>
      </c>
      <c r="D35" s="197"/>
      <c r="E35" s="1"/>
      <c r="F35" s="1"/>
      <c r="G35" s="1"/>
      <c r="H35" s="196" t="s">
        <v>56</v>
      </c>
      <c r="I35" s="197"/>
      <c r="J35" s="1"/>
      <c r="K35" s="1"/>
      <c r="L35" s="196" t="s">
        <v>57</v>
      </c>
      <c r="M35" s="389"/>
      <c r="N35" s="389"/>
      <c r="O35" s="197"/>
      <c r="P35" s="1"/>
      <c r="Q35" s="196" t="s">
        <v>60</v>
      </c>
      <c r="R35" s="389"/>
      <c r="S35" s="389"/>
      <c r="T35" s="197"/>
    </row>
    <row r="36" spans="2:23" ht="19.5" thickBot="1" x14ac:dyDescent="0.45">
      <c r="C36" s="193" t="s">
        <v>1</v>
      </c>
      <c r="D36" s="193"/>
      <c r="E36" s="435" t="s">
        <v>76</v>
      </c>
      <c r="F36" s="435"/>
      <c r="G36" s="435"/>
      <c r="H36" s="193" t="s">
        <v>1</v>
      </c>
      <c r="I36" s="193"/>
      <c r="J36" s="277" t="s">
        <v>68</v>
      </c>
      <c r="K36" s="277"/>
      <c r="L36" s="277"/>
      <c r="M36" s="193" t="s">
        <v>1</v>
      </c>
      <c r="N36" s="193"/>
      <c r="O36" s="376" t="s">
        <v>173</v>
      </c>
      <c r="P36" s="376"/>
      <c r="Q36" s="376"/>
      <c r="R36" s="193" t="s">
        <v>1</v>
      </c>
      <c r="S36" s="193"/>
      <c r="T36" s="390" t="s">
        <v>130</v>
      </c>
      <c r="U36" s="390"/>
      <c r="V36" s="390"/>
      <c r="W36" s="390"/>
    </row>
    <row r="37" spans="2:23" ht="18.75" customHeight="1" thickBot="1" x14ac:dyDescent="0.45">
      <c r="C37" s="237" t="s">
        <v>7</v>
      </c>
      <c r="D37" s="216" t="s">
        <v>77</v>
      </c>
      <c r="E37" s="216"/>
      <c r="F37" s="216"/>
      <c r="G37" s="216"/>
      <c r="H37" s="216"/>
      <c r="I37" s="215" t="s">
        <v>72</v>
      </c>
      <c r="J37" s="215"/>
      <c r="K37" s="215"/>
      <c r="L37" s="215"/>
      <c r="M37" s="215"/>
      <c r="N37" s="217" t="s">
        <v>58</v>
      </c>
      <c r="O37" s="218"/>
      <c r="P37" s="218"/>
      <c r="Q37" s="218"/>
      <c r="R37" s="219"/>
      <c r="S37" s="392" t="s">
        <v>135</v>
      </c>
      <c r="T37" s="393"/>
      <c r="U37" s="393"/>
      <c r="V37" s="394"/>
      <c r="W37" s="190" t="s">
        <v>59</v>
      </c>
    </row>
    <row r="38" spans="2:23" ht="18.75" customHeight="1" thickBot="1" x14ac:dyDescent="0.45">
      <c r="C38" s="238"/>
      <c r="D38" s="434" t="s">
        <v>74</v>
      </c>
      <c r="E38" s="434"/>
      <c r="F38" s="434"/>
      <c r="G38" s="434"/>
      <c r="H38" s="434"/>
      <c r="I38" s="433" t="s">
        <v>73</v>
      </c>
      <c r="J38" s="433"/>
      <c r="K38" s="433"/>
      <c r="L38" s="433"/>
      <c r="M38" s="433"/>
      <c r="N38" s="220" t="s">
        <v>174</v>
      </c>
      <c r="O38" s="221"/>
      <c r="P38" s="221"/>
      <c r="Q38" s="221"/>
      <c r="R38" s="222"/>
      <c r="S38" s="395"/>
      <c r="T38" s="396"/>
      <c r="U38" s="396"/>
      <c r="V38" s="397"/>
      <c r="W38" s="191"/>
    </row>
    <row r="39" spans="2:23" ht="18.75" customHeight="1" thickBot="1" x14ac:dyDescent="0.45">
      <c r="C39" s="238"/>
      <c r="D39" s="436" t="s">
        <v>78</v>
      </c>
      <c r="E39" s="436"/>
      <c r="F39" s="436"/>
      <c r="G39" s="436"/>
      <c r="H39" s="436"/>
      <c r="I39" s="278" t="s">
        <v>43</v>
      </c>
      <c r="J39" s="279"/>
      <c r="K39" s="279"/>
      <c r="L39" s="279"/>
      <c r="M39" s="280"/>
      <c r="N39" s="274" t="s">
        <v>74</v>
      </c>
      <c r="O39" s="275"/>
      <c r="P39" s="275"/>
      <c r="Q39" s="275"/>
      <c r="R39" s="276"/>
      <c r="S39" s="391" t="s">
        <v>61</v>
      </c>
      <c r="T39" s="391"/>
      <c r="U39" s="391"/>
      <c r="V39" s="391"/>
      <c r="W39" s="31"/>
    </row>
    <row r="40" spans="2:23" ht="19.5" thickBot="1" x14ac:dyDescent="0.45">
      <c r="C40" s="192" t="s">
        <v>55</v>
      </c>
      <c r="D40" s="193"/>
      <c r="E40" s="2"/>
      <c r="F40" s="2"/>
      <c r="G40" s="2"/>
      <c r="H40" s="192" t="s">
        <v>55</v>
      </c>
      <c r="I40" s="193"/>
      <c r="M40" s="192" t="s">
        <v>55</v>
      </c>
      <c r="N40" s="193"/>
      <c r="R40" s="192" t="s">
        <v>55</v>
      </c>
      <c r="S40" s="193"/>
    </row>
    <row r="41" spans="2:23" ht="19.5" thickBot="1" x14ac:dyDescent="0.45">
      <c r="C41" s="194">
        <f>U21</f>
        <v>38</v>
      </c>
      <c r="D41" s="195"/>
      <c r="E41" s="2"/>
      <c r="F41" s="2"/>
      <c r="G41" s="2"/>
      <c r="H41" s="194">
        <f>DATEDIF(A19,I47,"Y")</f>
        <v>46</v>
      </c>
      <c r="I41" s="195"/>
      <c r="M41" s="196" t="s">
        <v>64</v>
      </c>
      <c r="N41" s="197"/>
      <c r="R41" s="196" t="s">
        <v>63</v>
      </c>
      <c r="S41" s="197"/>
    </row>
    <row r="42" spans="2:23" ht="19.5" thickBot="1" x14ac:dyDescent="0.45"/>
    <row r="43" spans="2:23" ht="19.5" customHeight="1" thickBot="1" x14ac:dyDescent="0.45">
      <c r="C43" s="235" t="s">
        <v>50</v>
      </c>
      <c r="D43" s="232" t="s">
        <v>52</v>
      </c>
      <c r="E43" s="233"/>
      <c r="F43" s="233"/>
      <c r="G43" s="233"/>
      <c r="H43" s="234"/>
      <c r="N43" s="223" t="s">
        <v>175</v>
      </c>
      <c r="O43" s="224"/>
      <c r="P43" s="224"/>
      <c r="Q43" s="224"/>
      <c r="R43" s="225"/>
    </row>
    <row r="44" spans="2:23" ht="19.5" thickBot="1" x14ac:dyDescent="0.45">
      <c r="C44" s="236"/>
      <c r="D44" s="210" t="s">
        <v>53</v>
      </c>
      <c r="E44" s="211"/>
      <c r="F44" s="211"/>
      <c r="G44" s="211"/>
      <c r="H44" s="212"/>
      <c r="N44" s="226"/>
      <c r="O44" s="227"/>
      <c r="P44" s="227"/>
      <c r="Q44" s="227"/>
      <c r="R44" s="228"/>
    </row>
    <row r="45" spans="2:23" ht="19.5" thickBot="1" x14ac:dyDescent="0.45">
      <c r="C45" s="192" t="s">
        <v>55</v>
      </c>
      <c r="D45" s="193"/>
      <c r="H45" s="192" t="s">
        <v>55</v>
      </c>
      <c r="I45" s="193"/>
      <c r="N45" s="226"/>
      <c r="O45" s="227"/>
      <c r="P45" s="227"/>
      <c r="Q45" s="227"/>
      <c r="R45" s="228"/>
    </row>
    <row r="46" spans="2:23" ht="19.5" thickBot="1" x14ac:dyDescent="0.45">
      <c r="C46" s="194">
        <f>DATEDIF(L5,U5,"Y")</f>
        <v>10</v>
      </c>
      <c r="D46" s="195"/>
      <c r="H46" s="213">
        <f>DATEDIF(L5,I47,"Y")</f>
        <v>18</v>
      </c>
      <c r="I46" s="214"/>
      <c r="N46" s="229"/>
      <c r="O46" s="230"/>
      <c r="P46" s="230"/>
      <c r="Q46" s="230"/>
      <c r="R46" s="231"/>
    </row>
    <row r="47" spans="2:23" ht="19.5" thickBot="1" x14ac:dyDescent="0.45">
      <c r="H47" s="29" t="s">
        <v>62</v>
      </c>
      <c r="I47" s="30">
        <v>50860</v>
      </c>
    </row>
    <row r="48" spans="2:23" ht="24.75" thickBot="1" x14ac:dyDescent="0.45">
      <c r="D48" s="12" t="s">
        <v>148</v>
      </c>
      <c r="L48" s="51" t="s">
        <v>125</v>
      </c>
      <c r="M48" s="189" t="s">
        <v>79</v>
      </c>
      <c r="N48" s="1" t="s">
        <v>80</v>
      </c>
    </row>
    <row r="49" spans="3:20" ht="25.5" customHeight="1" x14ac:dyDescent="0.4">
      <c r="C49" s="207" t="s">
        <v>75</v>
      </c>
      <c r="D49" s="239" t="s">
        <v>176</v>
      </c>
      <c r="E49" s="240"/>
      <c r="F49" s="240"/>
      <c r="G49" s="240"/>
      <c r="H49" s="240"/>
      <c r="I49" s="240"/>
      <c r="J49" s="240"/>
      <c r="K49" s="240"/>
      <c r="L49" s="240"/>
      <c r="M49" s="240"/>
      <c r="N49" s="240"/>
      <c r="O49" s="240"/>
      <c r="P49" s="240"/>
      <c r="Q49" s="240"/>
      <c r="R49" s="240"/>
      <c r="S49" s="240"/>
      <c r="T49" s="241"/>
    </row>
    <row r="50" spans="3:20" x14ac:dyDescent="0.4">
      <c r="C50" s="208"/>
      <c r="D50" s="242"/>
      <c r="E50" s="243"/>
      <c r="F50" s="243"/>
      <c r="G50" s="243"/>
      <c r="H50" s="243"/>
      <c r="I50" s="243"/>
      <c r="J50" s="243"/>
      <c r="K50" s="243"/>
      <c r="L50" s="243"/>
      <c r="M50" s="243"/>
      <c r="N50" s="243"/>
      <c r="O50" s="243"/>
      <c r="P50" s="243"/>
      <c r="Q50" s="243"/>
      <c r="R50" s="243"/>
      <c r="S50" s="243"/>
      <c r="T50" s="244"/>
    </row>
    <row r="51" spans="3:20" x14ac:dyDescent="0.4">
      <c r="C51" s="208"/>
      <c r="D51" s="242"/>
      <c r="E51" s="243"/>
      <c r="F51" s="243"/>
      <c r="G51" s="243"/>
      <c r="H51" s="243"/>
      <c r="I51" s="243"/>
      <c r="J51" s="243"/>
      <c r="K51" s="243"/>
      <c r="L51" s="243"/>
      <c r="M51" s="243"/>
      <c r="N51" s="243"/>
      <c r="O51" s="243"/>
      <c r="P51" s="243"/>
      <c r="Q51" s="243"/>
      <c r="R51" s="243"/>
      <c r="S51" s="243"/>
      <c r="T51" s="244"/>
    </row>
    <row r="52" spans="3:20" x14ac:dyDescent="0.4">
      <c r="C52" s="208"/>
      <c r="D52" s="242"/>
      <c r="E52" s="243"/>
      <c r="F52" s="243"/>
      <c r="G52" s="243"/>
      <c r="H52" s="243"/>
      <c r="I52" s="243"/>
      <c r="J52" s="243"/>
      <c r="K52" s="243"/>
      <c r="L52" s="243"/>
      <c r="M52" s="243"/>
      <c r="N52" s="243"/>
      <c r="O52" s="243"/>
      <c r="P52" s="243"/>
      <c r="Q52" s="243"/>
      <c r="R52" s="243"/>
      <c r="S52" s="243"/>
      <c r="T52" s="244"/>
    </row>
    <row r="53" spans="3:20" x14ac:dyDescent="0.4">
      <c r="C53" s="208"/>
      <c r="D53" s="242"/>
      <c r="E53" s="243"/>
      <c r="F53" s="243"/>
      <c r="G53" s="243"/>
      <c r="H53" s="243"/>
      <c r="I53" s="243"/>
      <c r="J53" s="243"/>
      <c r="K53" s="243"/>
      <c r="L53" s="243"/>
      <c r="M53" s="243"/>
      <c r="N53" s="243"/>
      <c r="O53" s="243"/>
      <c r="P53" s="243"/>
      <c r="Q53" s="243"/>
      <c r="R53" s="243"/>
      <c r="S53" s="243"/>
      <c r="T53" s="244"/>
    </row>
    <row r="54" spans="3:20" x14ac:dyDescent="0.4">
      <c r="C54" s="208"/>
      <c r="D54" s="242"/>
      <c r="E54" s="243"/>
      <c r="F54" s="243"/>
      <c r="G54" s="243"/>
      <c r="H54" s="243"/>
      <c r="I54" s="243"/>
      <c r="J54" s="243"/>
      <c r="K54" s="243"/>
      <c r="L54" s="243"/>
      <c r="M54" s="243"/>
      <c r="N54" s="243"/>
      <c r="O54" s="243"/>
      <c r="P54" s="243"/>
      <c r="Q54" s="243"/>
      <c r="R54" s="243"/>
      <c r="S54" s="243"/>
      <c r="T54" s="244"/>
    </row>
    <row r="55" spans="3:20" x14ac:dyDescent="0.4">
      <c r="C55" s="208"/>
      <c r="D55" s="242"/>
      <c r="E55" s="243"/>
      <c r="F55" s="243"/>
      <c r="G55" s="243"/>
      <c r="H55" s="243"/>
      <c r="I55" s="243"/>
      <c r="J55" s="243"/>
      <c r="K55" s="243"/>
      <c r="L55" s="243"/>
      <c r="M55" s="243"/>
      <c r="N55" s="243"/>
      <c r="O55" s="243"/>
      <c r="P55" s="243"/>
      <c r="Q55" s="243"/>
      <c r="R55" s="243"/>
      <c r="S55" s="243"/>
      <c r="T55" s="244"/>
    </row>
    <row r="56" spans="3:20" x14ac:dyDescent="0.4">
      <c r="C56" s="208"/>
      <c r="D56" s="242"/>
      <c r="E56" s="243"/>
      <c r="F56" s="243"/>
      <c r="G56" s="243"/>
      <c r="H56" s="243"/>
      <c r="I56" s="243"/>
      <c r="J56" s="243"/>
      <c r="K56" s="243"/>
      <c r="L56" s="243"/>
      <c r="M56" s="243"/>
      <c r="N56" s="243"/>
      <c r="O56" s="243"/>
      <c r="P56" s="243"/>
      <c r="Q56" s="243"/>
      <c r="R56" s="243"/>
      <c r="S56" s="243"/>
      <c r="T56" s="244"/>
    </row>
    <row r="57" spans="3:20" x14ac:dyDescent="0.4">
      <c r="C57" s="208"/>
      <c r="D57" s="242"/>
      <c r="E57" s="243"/>
      <c r="F57" s="243"/>
      <c r="G57" s="243"/>
      <c r="H57" s="243"/>
      <c r="I57" s="243"/>
      <c r="J57" s="243"/>
      <c r="K57" s="243"/>
      <c r="L57" s="243"/>
      <c r="M57" s="243"/>
      <c r="N57" s="243"/>
      <c r="O57" s="243"/>
      <c r="P57" s="243"/>
      <c r="Q57" s="243"/>
      <c r="R57" s="243"/>
      <c r="S57" s="243"/>
      <c r="T57" s="244"/>
    </row>
    <row r="58" spans="3:20" x14ac:dyDescent="0.4">
      <c r="C58" s="208"/>
      <c r="D58" s="242"/>
      <c r="E58" s="243"/>
      <c r="F58" s="243"/>
      <c r="G58" s="243"/>
      <c r="H58" s="243"/>
      <c r="I58" s="243"/>
      <c r="J58" s="243"/>
      <c r="K58" s="243"/>
      <c r="L58" s="243"/>
      <c r="M58" s="243"/>
      <c r="N58" s="243"/>
      <c r="O58" s="243"/>
      <c r="P58" s="243"/>
      <c r="Q58" s="243"/>
      <c r="R58" s="243"/>
      <c r="S58" s="243"/>
      <c r="T58" s="244"/>
    </row>
    <row r="59" spans="3:20" x14ac:dyDescent="0.4">
      <c r="C59" s="208"/>
      <c r="D59" s="242"/>
      <c r="E59" s="243"/>
      <c r="F59" s="243"/>
      <c r="G59" s="243"/>
      <c r="H59" s="243"/>
      <c r="I59" s="243"/>
      <c r="J59" s="243"/>
      <c r="K59" s="243"/>
      <c r="L59" s="243"/>
      <c r="M59" s="243"/>
      <c r="N59" s="243"/>
      <c r="O59" s="243"/>
      <c r="P59" s="243"/>
      <c r="Q59" s="243"/>
      <c r="R59" s="243"/>
      <c r="S59" s="243"/>
      <c r="T59" s="244"/>
    </row>
    <row r="60" spans="3:20" x14ac:dyDescent="0.4">
      <c r="C60" s="208"/>
      <c r="D60" s="242"/>
      <c r="E60" s="243"/>
      <c r="F60" s="243"/>
      <c r="G60" s="243"/>
      <c r="H60" s="243"/>
      <c r="I60" s="243"/>
      <c r="J60" s="243"/>
      <c r="K60" s="243"/>
      <c r="L60" s="243"/>
      <c r="M60" s="243"/>
      <c r="N60" s="243"/>
      <c r="O60" s="243"/>
      <c r="P60" s="243"/>
      <c r="Q60" s="243"/>
      <c r="R60" s="243"/>
      <c r="S60" s="243"/>
      <c r="T60" s="244"/>
    </row>
    <row r="61" spans="3:20" ht="19.5" thickBot="1" x14ac:dyDescent="0.45">
      <c r="C61" s="209"/>
      <c r="D61" s="245"/>
      <c r="E61" s="246"/>
      <c r="F61" s="246"/>
      <c r="G61" s="246"/>
      <c r="H61" s="246"/>
      <c r="I61" s="246"/>
      <c r="J61" s="246"/>
      <c r="K61" s="246"/>
      <c r="L61" s="246"/>
      <c r="M61" s="246"/>
      <c r="N61" s="246"/>
      <c r="O61" s="246"/>
      <c r="P61" s="246"/>
      <c r="Q61" s="246"/>
      <c r="R61" s="246"/>
      <c r="S61" s="246"/>
      <c r="T61" s="247"/>
    </row>
    <row r="62" spans="3:20" ht="25.5" customHeight="1" x14ac:dyDescent="0.4">
      <c r="C62" s="207" t="s">
        <v>126</v>
      </c>
      <c r="D62" s="239" t="s">
        <v>127</v>
      </c>
      <c r="E62" s="240"/>
      <c r="F62" s="240"/>
      <c r="G62" s="240"/>
      <c r="H62" s="240"/>
      <c r="I62" s="240"/>
      <c r="J62" s="240"/>
      <c r="K62" s="240"/>
      <c r="L62" s="240"/>
      <c r="M62" s="240"/>
      <c r="N62" s="240"/>
      <c r="O62" s="240"/>
      <c r="P62" s="240"/>
      <c r="Q62" s="240"/>
      <c r="R62" s="240"/>
      <c r="S62" s="240"/>
      <c r="T62" s="241"/>
    </row>
    <row r="63" spans="3:20" x14ac:dyDescent="0.4">
      <c r="C63" s="208"/>
      <c r="D63" s="242"/>
      <c r="E63" s="243"/>
      <c r="F63" s="243"/>
      <c r="G63" s="243"/>
      <c r="H63" s="243"/>
      <c r="I63" s="243"/>
      <c r="J63" s="243"/>
      <c r="K63" s="243"/>
      <c r="L63" s="243"/>
      <c r="M63" s="243"/>
      <c r="N63" s="243"/>
      <c r="O63" s="243"/>
      <c r="P63" s="243"/>
      <c r="Q63" s="243"/>
      <c r="R63" s="243"/>
      <c r="S63" s="243"/>
      <c r="T63" s="244"/>
    </row>
    <row r="64" spans="3:20" ht="19.5" thickBot="1" x14ac:dyDescent="0.45">
      <c r="C64" s="209"/>
      <c r="D64" s="245"/>
      <c r="E64" s="246"/>
      <c r="F64" s="246"/>
      <c r="G64" s="246"/>
      <c r="H64" s="246"/>
      <c r="I64" s="246"/>
      <c r="J64" s="246"/>
      <c r="K64" s="246"/>
      <c r="L64" s="246"/>
      <c r="M64" s="246"/>
      <c r="N64" s="246"/>
      <c r="O64" s="246"/>
      <c r="P64" s="246"/>
      <c r="Q64" s="246"/>
      <c r="R64" s="246"/>
      <c r="S64" s="246"/>
      <c r="T64" s="247"/>
    </row>
    <row r="65" spans="3:20" ht="18.75" customHeight="1" x14ac:dyDescent="0.4">
      <c r="C65" s="207" t="s">
        <v>133</v>
      </c>
      <c r="D65" s="198" t="s">
        <v>162</v>
      </c>
      <c r="E65" s="199"/>
      <c r="F65" s="199"/>
      <c r="G65" s="199"/>
      <c r="H65" s="199"/>
      <c r="I65" s="199"/>
      <c r="J65" s="199"/>
      <c r="K65" s="199"/>
      <c r="L65" s="199"/>
      <c r="M65" s="199"/>
      <c r="N65" s="199"/>
      <c r="O65" s="199"/>
      <c r="P65" s="199"/>
      <c r="Q65" s="199"/>
      <c r="R65" s="199"/>
      <c r="S65" s="199"/>
      <c r="T65" s="200"/>
    </row>
    <row r="66" spans="3:20" ht="18.75" customHeight="1" x14ac:dyDescent="0.4">
      <c r="C66" s="208"/>
      <c r="D66" s="201"/>
      <c r="E66" s="202"/>
      <c r="F66" s="202"/>
      <c r="G66" s="202"/>
      <c r="H66" s="202"/>
      <c r="I66" s="202"/>
      <c r="J66" s="202"/>
      <c r="K66" s="202"/>
      <c r="L66" s="202"/>
      <c r="M66" s="202"/>
      <c r="N66" s="202"/>
      <c r="O66" s="202"/>
      <c r="P66" s="202"/>
      <c r="Q66" s="202"/>
      <c r="R66" s="202"/>
      <c r="S66" s="202"/>
      <c r="T66" s="203"/>
    </row>
    <row r="67" spans="3:20" ht="18.75" customHeight="1" x14ac:dyDescent="0.4">
      <c r="C67" s="208"/>
      <c r="D67" s="201"/>
      <c r="E67" s="202"/>
      <c r="F67" s="202"/>
      <c r="G67" s="202"/>
      <c r="H67" s="202"/>
      <c r="I67" s="202"/>
      <c r="J67" s="202"/>
      <c r="K67" s="202"/>
      <c r="L67" s="202"/>
      <c r="M67" s="202"/>
      <c r="N67" s="202"/>
      <c r="O67" s="202"/>
      <c r="P67" s="202"/>
      <c r="Q67" s="202"/>
      <c r="R67" s="202"/>
      <c r="S67" s="202"/>
      <c r="T67" s="203"/>
    </row>
    <row r="68" spans="3:20" ht="18.75" customHeight="1" x14ac:dyDescent="0.4">
      <c r="C68" s="208"/>
      <c r="D68" s="201"/>
      <c r="E68" s="202"/>
      <c r="F68" s="202"/>
      <c r="G68" s="202"/>
      <c r="H68" s="202"/>
      <c r="I68" s="202"/>
      <c r="J68" s="202"/>
      <c r="K68" s="202"/>
      <c r="L68" s="202"/>
      <c r="M68" s="202"/>
      <c r="N68" s="202"/>
      <c r="O68" s="202"/>
      <c r="P68" s="202"/>
      <c r="Q68" s="202"/>
      <c r="R68" s="202"/>
      <c r="S68" s="202"/>
      <c r="T68" s="203"/>
    </row>
    <row r="69" spans="3:20" ht="18.75" customHeight="1" x14ac:dyDescent="0.4">
      <c r="C69" s="208"/>
      <c r="D69" s="201"/>
      <c r="E69" s="202"/>
      <c r="F69" s="202"/>
      <c r="G69" s="202"/>
      <c r="H69" s="202"/>
      <c r="I69" s="202"/>
      <c r="J69" s="202"/>
      <c r="K69" s="202"/>
      <c r="L69" s="202"/>
      <c r="M69" s="202"/>
      <c r="N69" s="202"/>
      <c r="O69" s="202"/>
      <c r="P69" s="202"/>
      <c r="Q69" s="202"/>
      <c r="R69" s="202"/>
      <c r="S69" s="202"/>
      <c r="T69" s="203"/>
    </row>
    <row r="70" spans="3:20" ht="18.75" customHeight="1" x14ac:dyDescent="0.4">
      <c r="C70" s="208"/>
      <c r="D70" s="201"/>
      <c r="E70" s="202"/>
      <c r="F70" s="202"/>
      <c r="G70" s="202"/>
      <c r="H70" s="202"/>
      <c r="I70" s="202"/>
      <c r="J70" s="202"/>
      <c r="K70" s="202"/>
      <c r="L70" s="202"/>
      <c r="M70" s="202"/>
      <c r="N70" s="202"/>
      <c r="O70" s="202"/>
      <c r="P70" s="202"/>
      <c r="Q70" s="202"/>
      <c r="R70" s="202"/>
      <c r="S70" s="202"/>
      <c r="T70" s="203"/>
    </row>
    <row r="71" spans="3:20" ht="18.75" customHeight="1" x14ac:dyDescent="0.4">
      <c r="C71" s="208"/>
      <c r="D71" s="201"/>
      <c r="E71" s="202"/>
      <c r="F71" s="202"/>
      <c r="G71" s="202"/>
      <c r="H71" s="202"/>
      <c r="I71" s="202"/>
      <c r="J71" s="202"/>
      <c r="K71" s="202"/>
      <c r="L71" s="202"/>
      <c r="M71" s="202"/>
      <c r="N71" s="202"/>
      <c r="O71" s="202"/>
      <c r="P71" s="202"/>
      <c r="Q71" s="202"/>
      <c r="R71" s="202"/>
      <c r="S71" s="202"/>
      <c r="T71" s="203"/>
    </row>
    <row r="72" spans="3:20" ht="18.75" customHeight="1" x14ac:dyDescent="0.4">
      <c r="C72" s="208"/>
      <c r="D72" s="201"/>
      <c r="E72" s="202"/>
      <c r="F72" s="202"/>
      <c r="G72" s="202"/>
      <c r="H72" s="202"/>
      <c r="I72" s="202"/>
      <c r="J72" s="202"/>
      <c r="K72" s="202"/>
      <c r="L72" s="202"/>
      <c r="M72" s="202"/>
      <c r="N72" s="202"/>
      <c r="O72" s="202"/>
      <c r="P72" s="202"/>
      <c r="Q72" s="202"/>
      <c r="R72" s="202"/>
      <c r="S72" s="202"/>
      <c r="T72" s="203"/>
    </row>
    <row r="73" spans="3:20" ht="18.75" customHeight="1" x14ac:dyDescent="0.4">
      <c r="C73" s="208"/>
      <c r="D73" s="201"/>
      <c r="E73" s="202"/>
      <c r="F73" s="202"/>
      <c r="G73" s="202"/>
      <c r="H73" s="202"/>
      <c r="I73" s="202"/>
      <c r="J73" s="202"/>
      <c r="K73" s="202"/>
      <c r="L73" s="202"/>
      <c r="M73" s="202"/>
      <c r="N73" s="202"/>
      <c r="O73" s="202"/>
      <c r="P73" s="202"/>
      <c r="Q73" s="202"/>
      <c r="R73" s="202"/>
      <c r="S73" s="202"/>
      <c r="T73" s="203"/>
    </row>
    <row r="74" spans="3:20" ht="18.75" customHeight="1" x14ac:dyDescent="0.4">
      <c r="C74" s="208"/>
      <c r="D74" s="201"/>
      <c r="E74" s="202"/>
      <c r="F74" s="202"/>
      <c r="G74" s="202"/>
      <c r="H74" s="202"/>
      <c r="I74" s="202"/>
      <c r="J74" s="202"/>
      <c r="K74" s="202"/>
      <c r="L74" s="202"/>
      <c r="M74" s="202"/>
      <c r="N74" s="202"/>
      <c r="O74" s="202"/>
      <c r="P74" s="202"/>
      <c r="Q74" s="202"/>
      <c r="R74" s="202"/>
      <c r="S74" s="202"/>
      <c r="T74" s="203"/>
    </row>
    <row r="75" spans="3:20" ht="18.75" customHeight="1" x14ac:dyDescent="0.4">
      <c r="C75" s="208"/>
      <c r="D75" s="201"/>
      <c r="E75" s="202"/>
      <c r="F75" s="202"/>
      <c r="G75" s="202"/>
      <c r="H75" s="202"/>
      <c r="I75" s="202"/>
      <c r="J75" s="202"/>
      <c r="K75" s="202"/>
      <c r="L75" s="202"/>
      <c r="M75" s="202"/>
      <c r="N75" s="202"/>
      <c r="O75" s="202"/>
      <c r="P75" s="202"/>
      <c r="Q75" s="202"/>
      <c r="R75" s="202"/>
      <c r="S75" s="202"/>
      <c r="T75" s="203"/>
    </row>
    <row r="76" spans="3:20" ht="18.75" customHeight="1" x14ac:dyDescent="0.4">
      <c r="C76" s="208"/>
      <c r="D76" s="201"/>
      <c r="E76" s="202"/>
      <c r="F76" s="202"/>
      <c r="G76" s="202"/>
      <c r="H76" s="202"/>
      <c r="I76" s="202"/>
      <c r="J76" s="202"/>
      <c r="K76" s="202"/>
      <c r="L76" s="202"/>
      <c r="M76" s="202"/>
      <c r="N76" s="202"/>
      <c r="O76" s="202"/>
      <c r="P76" s="202"/>
      <c r="Q76" s="202"/>
      <c r="R76" s="202"/>
      <c r="S76" s="202"/>
      <c r="T76" s="203"/>
    </row>
    <row r="77" spans="3:20" ht="18.75" customHeight="1" x14ac:dyDescent="0.4">
      <c r="C77" s="208"/>
      <c r="D77" s="201"/>
      <c r="E77" s="202"/>
      <c r="F77" s="202"/>
      <c r="G77" s="202"/>
      <c r="H77" s="202"/>
      <c r="I77" s="202"/>
      <c r="J77" s="202"/>
      <c r="K77" s="202"/>
      <c r="L77" s="202"/>
      <c r="M77" s="202"/>
      <c r="N77" s="202"/>
      <c r="O77" s="202"/>
      <c r="P77" s="202"/>
      <c r="Q77" s="202"/>
      <c r="R77" s="202"/>
      <c r="S77" s="202"/>
      <c r="T77" s="203"/>
    </row>
    <row r="78" spans="3:20" ht="18.75" customHeight="1" x14ac:dyDescent="0.4">
      <c r="C78" s="208"/>
      <c r="D78" s="201"/>
      <c r="E78" s="202"/>
      <c r="F78" s="202"/>
      <c r="G78" s="202"/>
      <c r="H78" s="202"/>
      <c r="I78" s="202"/>
      <c r="J78" s="202"/>
      <c r="K78" s="202"/>
      <c r="L78" s="202"/>
      <c r="M78" s="202"/>
      <c r="N78" s="202"/>
      <c r="O78" s="202"/>
      <c r="P78" s="202"/>
      <c r="Q78" s="202"/>
      <c r="R78" s="202"/>
      <c r="S78" s="202"/>
      <c r="T78" s="203"/>
    </row>
    <row r="79" spans="3:20" ht="18.75" customHeight="1" x14ac:dyDescent="0.4">
      <c r="C79" s="208"/>
      <c r="D79" s="201"/>
      <c r="E79" s="202"/>
      <c r="F79" s="202"/>
      <c r="G79" s="202"/>
      <c r="H79" s="202"/>
      <c r="I79" s="202"/>
      <c r="J79" s="202"/>
      <c r="K79" s="202"/>
      <c r="L79" s="202"/>
      <c r="M79" s="202"/>
      <c r="N79" s="202"/>
      <c r="O79" s="202"/>
      <c r="P79" s="202"/>
      <c r="Q79" s="202"/>
      <c r="R79" s="202"/>
      <c r="S79" s="202"/>
      <c r="T79" s="203"/>
    </row>
    <row r="80" spans="3:20" ht="18.75" customHeight="1" x14ac:dyDescent="0.4">
      <c r="C80" s="208"/>
      <c r="D80" s="201"/>
      <c r="E80" s="202"/>
      <c r="F80" s="202"/>
      <c r="G80" s="202"/>
      <c r="H80" s="202"/>
      <c r="I80" s="202"/>
      <c r="J80" s="202"/>
      <c r="K80" s="202"/>
      <c r="L80" s="202"/>
      <c r="M80" s="202"/>
      <c r="N80" s="202"/>
      <c r="O80" s="202"/>
      <c r="P80" s="202"/>
      <c r="Q80" s="202"/>
      <c r="R80" s="202"/>
      <c r="S80" s="202"/>
      <c r="T80" s="203"/>
    </row>
    <row r="81" spans="3:20" ht="18.75" customHeight="1" x14ac:dyDescent="0.4">
      <c r="C81" s="208"/>
      <c r="D81" s="201"/>
      <c r="E81" s="202"/>
      <c r="F81" s="202"/>
      <c r="G81" s="202"/>
      <c r="H81" s="202"/>
      <c r="I81" s="202"/>
      <c r="J81" s="202"/>
      <c r="K81" s="202"/>
      <c r="L81" s="202"/>
      <c r="M81" s="202"/>
      <c r="N81" s="202"/>
      <c r="O81" s="202"/>
      <c r="P81" s="202"/>
      <c r="Q81" s="202"/>
      <c r="R81" s="202"/>
      <c r="S81" s="202"/>
      <c r="T81" s="203"/>
    </row>
    <row r="82" spans="3:20" ht="18.75" customHeight="1" x14ac:dyDescent="0.4">
      <c r="C82" s="208"/>
      <c r="D82" s="201"/>
      <c r="E82" s="202"/>
      <c r="F82" s="202"/>
      <c r="G82" s="202"/>
      <c r="H82" s="202"/>
      <c r="I82" s="202"/>
      <c r="J82" s="202"/>
      <c r="K82" s="202"/>
      <c r="L82" s="202"/>
      <c r="M82" s="202"/>
      <c r="N82" s="202"/>
      <c r="O82" s="202"/>
      <c r="P82" s="202"/>
      <c r="Q82" s="202"/>
      <c r="R82" s="202"/>
      <c r="S82" s="202"/>
      <c r="T82" s="203"/>
    </row>
    <row r="83" spans="3:20" ht="18.75" customHeight="1" x14ac:dyDescent="0.4">
      <c r="C83" s="208"/>
      <c r="D83" s="201"/>
      <c r="E83" s="202"/>
      <c r="F83" s="202"/>
      <c r="G83" s="202"/>
      <c r="H83" s="202"/>
      <c r="I83" s="202"/>
      <c r="J83" s="202"/>
      <c r="K83" s="202"/>
      <c r="L83" s="202"/>
      <c r="M83" s="202"/>
      <c r="N83" s="202"/>
      <c r="O83" s="202"/>
      <c r="P83" s="202"/>
      <c r="Q83" s="202"/>
      <c r="R83" s="202"/>
      <c r="S83" s="202"/>
      <c r="T83" s="203"/>
    </row>
    <row r="84" spans="3:20" ht="18.75" customHeight="1" x14ac:dyDescent="0.4">
      <c r="C84" s="208"/>
      <c r="D84" s="201"/>
      <c r="E84" s="202"/>
      <c r="F84" s="202"/>
      <c r="G84" s="202"/>
      <c r="H84" s="202"/>
      <c r="I84" s="202"/>
      <c r="J84" s="202"/>
      <c r="K84" s="202"/>
      <c r="L84" s="202"/>
      <c r="M84" s="202"/>
      <c r="N84" s="202"/>
      <c r="O84" s="202"/>
      <c r="P84" s="202"/>
      <c r="Q84" s="202"/>
      <c r="R84" s="202"/>
      <c r="S84" s="202"/>
      <c r="T84" s="203"/>
    </row>
    <row r="85" spans="3:20" ht="18.75" customHeight="1" x14ac:dyDescent="0.4">
      <c r="C85" s="208"/>
      <c r="D85" s="201"/>
      <c r="E85" s="202"/>
      <c r="F85" s="202"/>
      <c r="G85" s="202"/>
      <c r="H85" s="202"/>
      <c r="I85" s="202"/>
      <c r="J85" s="202"/>
      <c r="K85" s="202"/>
      <c r="L85" s="202"/>
      <c r="M85" s="202"/>
      <c r="N85" s="202"/>
      <c r="O85" s="202"/>
      <c r="P85" s="202"/>
      <c r="Q85" s="202"/>
      <c r="R85" s="202"/>
      <c r="S85" s="202"/>
      <c r="T85" s="203"/>
    </row>
    <row r="86" spans="3:20" ht="18.75" customHeight="1" x14ac:dyDescent="0.4">
      <c r="C86" s="208"/>
      <c r="D86" s="201"/>
      <c r="E86" s="202"/>
      <c r="F86" s="202"/>
      <c r="G86" s="202"/>
      <c r="H86" s="202"/>
      <c r="I86" s="202"/>
      <c r="J86" s="202"/>
      <c r="K86" s="202"/>
      <c r="L86" s="202"/>
      <c r="M86" s="202"/>
      <c r="N86" s="202"/>
      <c r="O86" s="202"/>
      <c r="P86" s="202"/>
      <c r="Q86" s="202"/>
      <c r="R86" s="202"/>
      <c r="S86" s="202"/>
      <c r="T86" s="203"/>
    </row>
    <row r="87" spans="3:20" ht="18.75" customHeight="1" x14ac:dyDescent="0.4">
      <c r="C87" s="208"/>
      <c r="D87" s="201"/>
      <c r="E87" s="202"/>
      <c r="F87" s="202"/>
      <c r="G87" s="202"/>
      <c r="H87" s="202"/>
      <c r="I87" s="202"/>
      <c r="J87" s="202"/>
      <c r="K87" s="202"/>
      <c r="L87" s="202"/>
      <c r="M87" s="202"/>
      <c r="N87" s="202"/>
      <c r="O87" s="202"/>
      <c r="P87" s="202"/>
      <c r="Q87" s="202"/>
      <c r="R87" s="202"/>
      <c r="S87" s="202"/>
      <c r="T87" s="203"/>
    </row>
    <row r="88" spans="3:20" ht="18.75" customHeight="1" x14ac:dyDescent="0.4">
      <c r="C88" s="208"/>
      <c r="D88" s="201"/>
      <c r="E88" s="202"/>
      <c r="F88" s="202"/>
      <c r="G88" s="202"/>
      <c r="H88" s="202"/>
      <c r="I88" s="202"/>
      <c r="J88" s="202"/>
      <c r="K88" s="202"/>
      <c r="L88" s="202"/>
      <c r="M88" s="202"/>
      <c r="N88" s="202"/>
      <c r="O88" s="202"/>
      <c r="P88" s="202"/>
      <c r="Q88" s="202"/>
      <c r="R88" s="202"/>
      <c r="S88" s="202"/>
      <c r="T88" s="203"/>
    </row>
    <row r="89" spans="3:20" ht="18.75" customHeight="1" x14ac:dyDescent="0.4">
      <c r="C89" s="208"/>
      <c r="D89" s="201"/>
      <c r="E89" s="202"/>
      <c r="F89" s="202"/>
      <c r="G89" s="202"/>
      <c r="H89" s="202"/>
      <c r="I89" s="202"/>
      <c r="J89" s="202"/>
      <c r="K89" s="202"/>
      <c r="L89" s="202"/>
      <c r="M89" s="202"/>
      <c r="N89" s="202"/>
      <c r="O89" s="202"/>
      <c r="P89" s="202"/>
      <c r="Q89" s="202"/>
      <c r="R89" s="202"/>
      <c r="S89" s="202"/>
      <c r="T89" s="203"/>
    </row>
    <row r="90" spans="3:20" ht="18.75" customHeight="1" x14ac:dyDescent="0.4">
      <c r="C90" s="208"/>
      <c r="D90" s="201"/>
      <c r="E90" s="202"/>
      <c r="F90" s="202"/>
      <c r="G90" s="202"/>
      <c r="H90" s="202"/>
      <c r="I90" s="202"/>
      <c r="J90" s="202"/>
      <c r="K90" s="202"/>
      <c r="L90" s="202"/>
      <c r="M90" s="202"/>
      <c r="N90" s="202"/>
      <c r="O90" s="202"/>
      <c r="P90" s="202"/>
      <c r="Q90" s="202"/>
      <c r="R90" s="202"/>
      <c r="S90" s="202"/>
      <c r="T90" s="203"/>
    </row>
    <row r="91" spans="3:20" ht="18.75" customHeight="1" x14ac:dyDescent="0.4">
      <c r="C91" s="208"/>
      <c r="D91" s="201"/>
      <c r="E91" s="202"/>
      <c r="F91" s="202"/>
      <c r="G91" s="202"/>
      <c r="H91" s="202"/>
      <c r="I91" s="202"/>
      <c r="J91" s="202"/>
      <c r="K91" s="202"/>
      <c r="L91" s="202"/>
      <c r="M91" s="202"/>
      <c r="N91" s="202"/>
      <c r="O91" s="202"/>
      <c r="P91" s="202"/>
      <c r="Q91" s="202"/>
      <c r="R91" s="202"/>
      <c r="S91" s="202"/>
      <c r="T91" s="203"/>
    </row>
    <row r="92" spans="3:20" ht="18.75" customHeight="1" x14ac:dyDescent="0.4">
      <c r="C92" s="208"/>
      <c r="D92" s="201"/>
      <c r="E92" s="202"/>
      <c r="F92" s="202"/>
      <c r="G92" s="202"/>
      <c r="H92" s="202"/>
      <c r="I92" s="202"/>
      <c r="J92" s="202"/>
      <c r="K92" s="202"/>
      <c r="L92" s="202"/>
      <c r="M92" s="202"/>
      <c r="N92" s="202"/>
      <c r="O92" s="202"/>
      <c r="P92" s="202"/>
      <c r="Q92" s="202"/>
      <c r="R92" s="202"/>
      <c r="S92" s="202"/>
      <c r="T92" s="203"/>
    </row>
    <row r="93" spans="3:20" ht="19.5" customHeight="1" x14ac:dyDescent="0.4">
      <c r="C93" s="208"/>
      <c r="D93" s="201"/>
      <c r="E93" s="202"/>
      <c r="F93" s="202"/>
      <c r="G93" s="202"/>
      <c r="H93" s="202"/>
      <c r="I93" s="202"/>
      <c r="J93" s="202"/>
      <c r="K93" s="202"/>
      <c r="L93" s="202"/>
      <c r="M93" s="202"/>
      <c r="N93" s="202"/>
      <c r="O93" s="202"/>
      <c r="P93" s="202"/>
      <c r="Q93" s="202"/>
      <c r="R93" s="202"/>
      <c r="S93" s="202"/>
      <c r="T93" s="203"/>
    </row>
    <row r="94" spans="3:20" ht="19.5" thickBot="1" x14ac:dyDescent="0.45">
      <c r="C94" s="209"/>
      <c r="D94" s="204"/>
      <c r="E94" s="205"/>
      <c r="F94" s="205"/>
      <c r="G94" s="205"/>
      <c r="H94" s="205"/>
      <c r="I94" s="205"/>
      <c r="J94" s="205"/>
      <c r="K94" s="205"/>
      <c r="L94" s="205"/>
      <c r="M94" s="205"/>
      <c r="N94" s="205"/>
      <c r="O94" s="205"/>
      <c r="P94" s="205"/>
      <c r="Q94" s="205"/>
      <c r="R94" s="205"/>
      <c r="S94" s="205"/>
      <c r="T94" s="206"/>
    </row>
    <row r="95" spans="3:20" ht="25.5" customHeight="1" x14ac:dyDescent="0.4">
      <c r="C95" s="248" t="s">
        <v>136</v>
      </c>
      <c r="D95" s="266" t="s">
        <v>159</v>
      </c>
      <c r="E95" s="266"/>
      <c r="F95" s="266"/>
      <c r="G95" s="266"/>
      <c r="H95" s="266"/>
      <c r="I95" s="266"/>
      <c r="J95" s="266"/>
      <c r="K95" s="266"/>
      <c r="L95" s="266"/>
      <c r="M95" s="266"/>
      <c r="N95" s="266"/>
      <c r="O95" s="266"/>
      <c r="P95" s="266"/>
      <c r="Q95" s="266"/>
      <c r="R95" s="266"/>
      <c r="S95" s="266"/>
      <c r="T95" s="267"/>
    </row>
    <row r="96" spans="3:20" x14ac:dyDescent="0.4">
      <c r="C96" s="249"/>
      <c r="D96" s="268"/>
      <c r="E96" s="268"/>
      <c r="F96" s="268"/>
      <c r="G96" s="268"/>
      <c r="H96" s="268"/>
      <c r="I96" s="268"/>
      <c r="J96" s="268"/>
      <c r="K96" s="268"/>
      <c r="L96" s="268"/>
      <c r="M96" s="268"/>
      <c r="N96" s="268"/>
      <c r="O96" s="268"/>
      <c r="P96" s="268"/>
      <c r="Q96" s="268"/>
      <c r="R96" s="268"/>
      <c r="S96" s="268"/>
      <c r="T96" s="269"/>
    </row>
    <row r="97" spans="3:20" ht="19.5" thickBot="1" x14ac:dyDescent="0.45">
      <c r="C97" s="250"/>
      <c r="D97" s="258"/>
      <c r="E97" s="258"/>
      <c r="F97" s="258"/>
      <c r="G97" s="258"/>
      <c r="H97" s="258"/>
      <c r="I97" s="258"/>
      <c r="J97" s="258"/>
      <c r="K97" s="258"/>
      <c r="L97" s="258"/>
      <c r="M97" s="258"/>
      <c r="N97" s="258"/>
      <c r="O97" s="258"/>
      <c r="P97" s="258"/>
      <c r="Q97" s="258"/>
      <c r="R97" s="258"/>
      <c r="S97" s="258"/>
      <c r="T97" s="259"/>
    </row>
    <row r="98" spans="3:20" ht="26.25" thickBot="1" x14ac:dyDescent="0.45">
      <c r="C98" s="52" t="s">
        <v>138</v>
      </c>
      <c r="D98" s="270" t="s">
        <v>137</v>
      </c>
      <c r="E98" s="270"/>
      <c r="F98" s="270"/>
      <c r="G98" s="270"/>
      <c r="H98" s="270"/>
      <c r="I98" s="270"/>
      <c r="J98" s="270"/>
      <c r="K98" s="270"/>
      <c r="L98" s="270"/>
      <c r="M98" s="270"/>
      <c r="N98" s="270"/>
      <c r="O98" s="270"/>
      <c r="P98" s="270"/>
      <c r="Q98" s="270"/>
      <c r="R98" s="270"/>
      <c r="S98" s="270"/>
      <c r="T98" s="271"/>
    </row>
    <row r="99" spans="3:20" ht="26.25" thickBot="1" x14ac:dyDescent="0.45">
      <c r="C99" s="52" t="s">
        <v>139</v>
      </c>
      <c r="D99" s="272" t="s">
        <v>140</v>
      </c>
      <c r="E99" s="272"/>
      <c r="F99" s="272"/>
      <c r="G99" s="272"/>
      <c r="H99" s="272"/>
      <c r="I99" s="272"/>
      <c r="J99" s="272"/>
      <c r="K99" s="272"/>
      <c r="L99" s="272"/>
      <c r="M99" s="272"/>
      <c r="N99" s="272"/>
      <c r="O99" s="272"/>
      <c r="P99" s="272"/>
      <c r="Q99" s="272"/>
      <c r="R99" s="272"/>
      <c r="S99" s="272"/>
      <c r="T99" s="273"/>
    </row>
    <row r="100" spans="3:20" ht="39.75" customHeight="1" x14ac:dyDescent="0.4">
      <c r="C100" s="248" t="s">
        <v>141</v>
      </c>
      <c r="D100" s="254" t="s">
        <v>163</v>
      </c>
      <c r="E100" s="255"/>
      <c r="F100" s="255"/>
      <c r="G100" s="255"/>
      <c r="H100" s="255"/>
      <c r="I100" s="255"/>
      <c r="J100" s="255"/>
      <c r="K100" s="255"/>
      <c r="L100" s="255"/>
      <c r="M100" s="255"/>
      <c r="N100" s="255"/>
      <c r="O100" s="255"/>
      <c r="P100" s="255"/>
      <c r="Q100" s="255"/>
      <c r="R100" s="255"/>
      <c r="S100" s="255"/>
      <c r="T100" s="256"/>
    </row>
    <row r="101" spans="3:20" ht="22.5" customHeight="1" thickBot="1" x14ac:dyDescent="0.45">
      <c r="C101" s="250"/>
      <c r="D101" s="257" t="s">
        <v>164</v>
      </c>
      <c r="E101" s="258"/>
      <c r="F101" s="258"/>
      <c r="G101" s="258"/>
      <c r="H101" s="258"/>
      <c r="I101" s="258"/>
      <c r="J101" s="258"/>
      <c r="K101" s="258"/>
      <c r="L101" s="258"/>
      <c r="M101" s="258"/>
      <c r="N101" s="258"/>
      <c r="O101" s="258"/>
      <c r="P101" s="258"/>
      <c r="Q101" s="258"/>
      <c r="R101" s="258"/>
      <c r="S101" s="258"/>
      <c r="T101" s="259"/>
    </row>
    <row r="102" spans="3:20" ht="26.25" thickBot="1" x14ac:dyDescent="0.45">
      <c r="C102" s="53" t="s">
        <v>145</v>
      </c>
      <c r="D102" s="251" t="s">
        <v>142</v>
      </c>
      <c r="E102" s="252"/>
      <c r="F102" s="252"/>
      <c r="G102" s="252"/>
      <c r="H102" s="252"/>
      <c r="I102" s="252"/>
      <c r="J102" s="252"/>
      <c r="K102" s="252"/>
      <c r="L102" s="252"/>
      <c r="M102" s="252"/>
      <c r="N102" s="252"/>
      <c r="O102" s="252"/>
      <c r="P102" s="252"/>
      <c r="Q102" s="252"/>
      <c r="R102" s="252"/>
      <c r="S102" s="252"/>
      <c r="T102" s="253"/>
    </row>
    <row r="103" spans="3:20" ht="26.25" customHeight="1" x14ac:dyDescent="0.4">
      <c r="C103" s="248" t="s">
        <v>146</v>
      </c>
      <c r="D103" s="239" t="s">
        <v>161</v>
      </c>
      <c r="E103" s="240"/>
      <c r="F103" s="240"/>
      <c r="G103" s="240"/>
      <c r="H103" s="240"/>
      <c r="I103" s="240"/>
      <c r="J103" s="240"/>
      <c r="K103" s="240"/>
      <c r="L103" s="240"/>
      <c r="M103" s="240"/>
      <c r="N103" s="240"/>
      <c r="O103" s="240"/>
      <c r="P103" s="240"/>
      <c r="Q103" s="240"/>
      <c r="R103" s="240"/>
      <c r="S103" s="240"/>
      <c r="T103" s="241"/>
    </row>
    <row r="104" spans="3:20" ht="18.75" customHeight="1" x14ac:dyDescent="0.4">
      <c r="C104" s="249"/>
      <c r="D104" s="242"/>
      <c r="E104" s="243"/>
      <c r="F104" s="243"/>
      <c r="G104" s="243"/>
      <c r="H104" s="243"/>
      <c r="I104" s="243"/>
      <c r="J104" s="243"/>
      <c r="K104" s="243"/>
      <c r="L104" s="243"/>
      <c r="M104" s="243"/>
      <c r="N104" s="243"/>
      <c r="O104" s="243"/>
      <c r="P104" s="243"/>
      <c r="Q104" s="243"/>
      <c r="R104" s="243"/>
      <c r="S104" s="243"/>
      <c r="T104" s="244"/>
    </row>
    <row r="105" spans="3:20" ht="18.75" customHeight="1" x14ac:dyDescent="0.4">
      <c r="C105" s="249"/>
      <c r="D105" s="242"/>
      <c r="E105" s="243"/>
      <c r="F105" s="243"/>
      <c r="G105" s="243"/>
      <c r="H105" s="243"/>
      <c r="I105" s="243"/>
      <c r="J105" s="243"/>
      <c r="K105" s="243"/>
      <c r="L105" s="243"/>
      <c r="M105" s="243"/>
      <c r="N105" s="243"/>
      <c r="O105" s="243"/>
      <c r="P105" s="243"/>
      <c r="Q105" s="243"/>
      <c r="R105" s="243"/>
      <c r="S105" s="243"/>
      <c r="T105" s="244"/>
    </row>
    <row r="106" spans="3:20" ht="18.75" customHeight="1" x14ac:dyDescent="0.4">
      <c r="C106" s="249"/>
      <c r="D106" s="242"/>
      <c r="E106" s="243"/>
      <c r="F106" s="243"/>
      <c r="G106" s="243"/>
      <c r="H106" s="243"/>
      <c r="I106" s="243"/>
      <c r="J106" s="243"/>
      <c r="K106" s="243"/>
      <c r="L106" s="243"/>
      <c r="M106" s="243"/>
      <c r="N106" s="243"/>
      <c r="O106" s="243"/>
      <c r="P106" s="243"/>
      <c r="Q106" s="243"/>
      <c r="R106" s="243"/>
      <c r="S106" s="243"/>
      <c r="T106" s="244"/>
    </row>
    <row r="107" spans="3:20" ht="18.75" customHeight="1" x14ac:dyDescent="0.4">
      <c r="C107" s="249"/>
      <c r="D107" s="242"/>
      <c r="E107" s="243"/>
      <c r="F107" s="243"/>
      <c r="G107" s="243"/>
      <c r="H107" s="243"/>
      <c r="I107" s="243"/>
      <c r="J107" s="243"/>
      <c r="K107" s="243"/>
      <c r="L107" s="243"/>
      <c r="M107" s="243"/>
      <c r="N107" s="243"/>
      <c r="O107" s="243"/>
      <c r="P107" s="243"/>
      <c r="Q107" s="243"/>
      <c r="R107" s="243"/>
      <c r="S107" s="243"/>
      <c r="T107" s="244"/>
    </row>
    <row r="108" spans="3:20" ht="18.75" customHeight="1" x14ac:dyDescent="0.4">
      <c r="C108" s="249"/>
      <c r="D108" s="242"/>
      <c r="E108" s="243"/>
      <c r="F108" s="243"/>
      <c r="G108" s="243"/>
      <c r="H108" s="243"/>
      <c r="I108" s="243"/>
      <c r="J108" s="243"/>
      <c r="K108" s="243"/>
      <c r="L108" s="243"/>
      <c r="M108" s="243"/>
      <c r="N108" s="243"/>
      <c r="O108" s="243"/>
      <c r="P108" s="243"/>
      <c r="Q108" s="243"/>
      <c r="R108" s="243"/>
      <c r="S108" s="243"/>
      <c r="T108" s="244"/>
    </row>
    <row r="109" spans="3:20" ht="18.75" customHeight="1" x14ac:dyDescent="0.4">
      <c r="C109" s="249"/>
      <c r="D109" s="242"/>
      <c r="E109" s="243"/>
      <c r="F109" s="243"/>
      <c r="G109" s="243"/>
      <c r="H109" s="243"/>
      <c r="I109" s="243"/>
      <c r="J109" s="243"/>
      <c r="K109" s="243"/>
      <c r="L109" s="243"/>
      <c r="M109" s="243"/>
      <c r="N109" s="243"/>
      <c r="O109" s="243"/>
      <c r="P109" s="243"/>
      <c r="Q109" s="243"/>
      <c r="R109" s="243"/>
      <c r="S109" s="243"/>
      <c r="T109" s="244"/>
    </row>
    <row r="110" spans="3:20" ht="18.75" customHeight="1" x14ac:dyDescent="0.4">
      <c r="C110" s="249"/>
      <c r="D110" s="242"/>
      <c r="E110" s="243"/>
      <c r="F110" s="243"/>
      <c r="G110" s="243"/>
      <c r="H110" s="243"/>
      <c r="I110" s="243"/>
      <c r="J110" s="243"/>
      <c r="K110" s="243"/>
      <c r="L110" s="243"/>
      <c r="M110" s="243"/>
      <c r="N110" s="243"/>
      <c r="O110" s="243"/>
      <c r="P110" s="243"/>
      <c r="Q110" s="243"/>
      <c r="R110" s="243"/>
      <c r="S110" s="243"/>
      <c r="T110" s="244"/>
    </row>
    <row r="111" spans="3:20" ht="18.75" customHeight="1" x14ac:dyDescent="0.4">
      <c r="C111" s="249"/>
      <c r="D111" s="242"/>
      <c r="E111" s="243"/>
      <c r="F111" s="243"/>
      <c r="G111" s="243"/>
      <c r="H111" s="243"/>
      <c r="I111" s="243"/>
      <c r="J111" s="243"/>
      <c r="K111" s="243"/>
      <c r="L111" s="243"/>
      <c r="M111" s="243"/>
      <c r="N111" s="243"/>
      <c r="O111" s="243"/>
      <c r="P111" s="243"/>
      <c r="Q111" s="243"/>
      <c r="R111" s="243"/>
      <c r="S111" s="243"/>
      <c r="T111" s="244"/>
    </row>
    <row r="112" spans="3:20" ht="18.75" customHeight="1" x14ac:dyDescent="0.4">
      <c r="C112" s="249"/>
      <c r="D112" s="242"/>
      <c r="E112" s="243"/>
      <c r="F112" s="243"/>
      <c r="G112" s="243"/>
      <c r="H112" s="243"/>
      <c r="I112" s="243"/>
      <c r="J112" s="243"/>
      <c r="K112" s="243"/>
      <c r="L112" s="243"/>
      <c r="M112" s="243"/>
      <c r="N112" s="243"/>
      <c r="O112" s="243"/>
      <c r="P112" s="243"/>
      <c r="Q112" s="243"/>
      <c r="R112" s="243"/>
      <c r="S112" s="243"/>
      <c r="T112" s="244"/>
    </row>
    <row r="113" spans="3:20" ht="18.75" customHeight="1" x14ac:dyDescent="0.4">
      <c r="C113" s="249"/>
      <c r="D113" s="242"/>
      <c r="E113" s="243"/>
      <c r="F113" s="243"/>
      <c r="G113" s="243"/>
      <c r="H113" s="243"/>
      <c r="I113" s="243"/>
      <c r="J113" s="243"/>
      <c r="K113" s="243"/>
      <c r="L113" s="243"/>
      <c r="M113" s="243"/>
      <c r="N113" s="243"/>
      <c r="O113" s="243"/>
      <c r="P113" s="243"/>
      <c r="Q113" s="243"/>
      <c r="R113" s="243"/>
      <c r="S113" s="243"/>
      <c r="T113" s="244"/>
    </row>
    <row r="114" spans="3:20" ht="19.5" customHeight="1" x14ac:dyDescent="0.4">
      <c r="C114" s="249"/>
      <c r="D114" s="242"/>
      <c r="E114" s="243"/>
      <c r="F114" s="243"/>
      <c r="G114" s="243"/>
      <c r="H114" s="243"/>
      <c r="I114" s="243"/>
      <c r="J114" s="243"/>
      <c r="K114" s="243"/>
      <c r="L114" s="243"/>
      <c r="M114" s="243"/>
      <c r="N114" s="243"/>
      <c r="O114" s="243"/>
      <c r="P114" s="243"/>
      <c r="Q114" s="243"/>
      <c r="R114" s="243"/>
      <c r="S114" s="243"/>
      <c r="T114" s="244"/>
    </row>
    <row r="115" spans="3:20" ht="19.5" customHeight="1" x14ac:dyDescent="0.4">
      <c r="C115" s="249"/>
      <c r="D115" s="242"/>
      <c r="E115" s="243"/>
      <c r="F115" s="243"/>
      <c r="G115" s="243"/>
      <c r="H115" s="243"/>
      <c r="I115" s="243"/>
      <c r="J115" s="243"/>
      <c r="K115" s="243"/>
      <c r="L115" s="243"/>
      <c r="M115" s="243"/>
      <c r="N115" s="243"/>
      <c r="O115" s="243"/>
      <c r="P115" s="243"/>
      <c r="Q115" s="243"/>
      <c r="R115" s="243"/>
      <c r="S115" s="243"/>
      <c r="T115" s="244"/>
    </row>
    <row r="116" spans="3:20" ht="18.75" customHeight="1" x14ac:dyDescent="0.4">
      <c r="C116" s="249"/>
      <c r="D116" s="242"/>
      <c r="E116" s="243"/>
      <c r="F116" s="243"/>
      <c r="G116" s="243"/>
      <c r="H116" s="243"/>
      <c r="I116" s="243"/>
      <c r="J116" s="243"/>
      <c r="K116" s="243"/>
      <c r="L116" s="243"/>
      <c r="M116" s="243"/>
      <c r="N116" s="243"/>
      <c r="O116" s="243"/>
      <c r="P116" s="243"/>
      <c r="Q116" s="243"/>
      <c r="R116" s="243"/>
      <c r="S116" s="243"/>
      <c r="T116" s="244"/>
    </row>
    <row r="117" spans="3:20" ht="19.5" customHeight="1" x14ac:dyDescent="0.4">
      <c r="C117" s="249"/>
      <c r="D117" s="242"/>
      <c r="E117" s="243"/>
      <c r="F117" s="243"/>
      <c r="G117" s="243"/>
      <c r="H117" s="243"/>
      <c r="I117" s="243"/>
      <c r="J117" s="243"/>
      <c r="K117" s="243"/>
      <c r="L117" s="243"/>
      <c r="M117" s="243"/>
      <c r="N117" s="243"/>
      <c r="O117" s="243"/>
      <c r="P117" s="243"/>
      <c r="Q117" s="243"/>
      <c r="R117" s="243"/>
      <c r="S117" s="243"/>
      <c r="T117" s="244"/>
    </row>
    <row r="118" spans="3:20" ht="19.5" customHeight="1" x14ac:dyDescent="0.4">
      <c r="C118" s="249"/>
      <c r="D118" s="242"/>
      <c r="E118" s="243"/>
      <c r="F118" s="243"/>
      <c r="G118" s="243"/>
      <c r="H118" s="243"/>
      <c r="I118" s="243"/>
      <c r="J118" s="243"/>
      <c r="K118" s="243"/>
      <c r="L118" s="243"/>
      <c r="M118" s="243"/>
      <c r="N118" s="243"/>
      <c r="O118" s="243"/>
      <c r="P118" s="243"/>
      <c r="Q118" s="243"/>
      <c r="R118" s="243"/>
      <c r="S118" s="243"/>
      <c r="T118" s="244"/>
    </row>
    <row r="119" spans="3:20" ht="19.5" thickBot="1" x14ac:dyDescent="0.45">
      <c r="C119" s="250"/>
      <c r="D119" s="245"/>
      <c r="E119" s="246"/>
      <c r="F119" s="246"/>
      <c r="G119" s="246"/>
      <c r="H119" s="246"/>
      <c r="I119" s="246"/>
      <c r="J119" s="246"/>
      <c r="K119" s="246"/>
      <c r="L119" s="246"/>
      <c r="M119" s="246"/>
      <c r="N119" s="246"/>
      <c r="O119" s="246"/>
      <c r="P119" s="246"/>
      <c r="Q119" s="246"/>
      <c r="R119" s="246"/>
      <c r="S119" s="246"/>
      <c r="T119" s="247"/>
    </row>
    <row r="120" spans="3:20" ht="18.75" customHeight="1" x14ac:dyDescent="0.4">
      <c r="C120" s="207" t="s">
        <v>160</v>
      </c>
      <c r="D120" s="239" t="s">
        <v>149</v>
      </c>
      <c r="E120" s="240"/>
      <c r="F120" s="240"/>
      <c r="G120" s="240"/>
      <c r="H120" s="240"/>
      <c r="I120" s="240"/>
      <c r="J120" s="240"/>
      <c r="K120" s="240"/>
      <c r="L120" s="240"/>
      <c r="M120" s="240"/>
      <c r="N120" s="240"/>
      <c r="O120" s="240"/>
      <c r="P120" s="240"/>
      <c r="Q120" s="240"/>
      <c r="R120" s="240"/>
      <c r="S120" s="240"/>
      <c r="T120" s="241"/>
    </row>
    <row r="121" spans="3:20" x14ac:dyDescent="0.4">
      <c r="C121" s="208"/>
      <c r="D121" s="242"/>
      <c r="E121" s="243"/>
      <c r="F121" s="243"/>
      <c r="G121" s="243"/>
      <c r="H121" s="243"/>
      <c r="I121" s="243"/>
      <c r="J121" s="243"/>
      <c r="K121" s="243"/>
      <c r="L121" s="243"/>
      <c r="M121" s="243"/>
      <c r="N121" s="243"/>
      <c r="O121" s="243"/>
      <c r="P121" s="243"/>
      <c r="Q121" s="243"/>
      <c r="R121" s="243"/>
      <c r="S121" s="243"/>
      <c r="T121" s="244"/>
    </row>
    <row r="122" spans="3:20" x14ac:dyDescent="0.4">
      <c r="C122" s="208"/>
      <c r="D122" s="242"/>
      <c r="E122" s="243"/>
      <c r="F122" s="243"/>
      <c r="G122" s="243"/>
      <c r="H122" s="243"/>
      <c r="I122" s="243"/>
      <c r="J122" s="243"/>
      <c r="K122" s="243"/>
      <c r="L122" s="243"/>
      <c r="M122" s="243"/>
      <c r="N122" s="243"/>
      <c r="O122" s="243"/>
      <c r="P122" s="243"/>
      <c r="Q122" s="243"/>
      <c r="R122" s="243"/>
      <c r="S122" s="243"/>
      <c r="T122" s="244"/>
    </row>
    <row r="123" spans="3:20" x14ac:dyDescent="0.4">
      <c r="C123" s="208"/>
      <c r="D123" s="242"/>
      <c r="E123" s="243"/>
      <c r="F123" s="243"/>
      <c r="G123" s="243"/>
      <c r="H123" s="243"/>
      <c r="I123" s="243"/>
      <c r="J123" s="243"/>
      <c r="K123" s="243"/>
      <c r="L123" s="243"/>
      <c r="M123" s="243"/>
      <c r="N123" s="243"/>
      <c r="O123" s="243"/>
      <c r="P123" s="243"/>
      <c r="Q123" s="243"/>
      <c r="R123" s="243"/>
      <c r="S123" s="243"/>
      <c r="T123" s="244"/>
    </row>
    <row r="124" spans="3:20" x14ac:dyDescent="0.4">
      <c r="C124" s="208"/>
      <c r="D124" s="242"/>
      <c r="E124" s="243"/>
      <c r="F124" s="243"/>
      <c r="G124" s="243"/>
      <c r="H124" s="243"/>
      <c r="I124" s="243"/>
      <c r="J124" s="243"/>
      <c r="K124" s="243"/>
      <c r="L124" s="243"/>
      <c r="M124" s="243"/>
      <c r="N124" s="243"/>
      <c r="O124" s="243"/>
      <c r="P124" s="243"/>
      <c r="Q124" s="243"/>
      <c r="R124" s="243"/>
      <c r="S124" s="243"/>
      <c r="T124" s="244"/>
    </row>
    <row r="125" spans="3:20" x14ac:dyDescent="0.4">
      <c r="C125" s="208"/>
      <c r="D125" s="263"/>
      <c r="E125" s="264"/>
      <c r="F125" s="264"/>
      <c r="G125" s="264"/>
      <c r="H125" s="264"/>
      <c r="I125" s="264"/>
      <c r="J125" s="264"/>
      <c r="K125" s="264"/>
      <c r="L125" s="264"/>
      <c r="M125" s="264"/>
      <c r="N125" s="264"/>
      <c r="O125" s="264"/>
      <c r="P125" s="264"/>
      <c r="Q125" s="264"/>
      <c r="R125" s="264"/>
      <c r="S125" s="264"/>
      <c r="T125" s="265"/>
    </row>
    <row r="126" spans="3:20" ht="19.5" thickBot="1" x14ac:dyDescent="0.45">
      <c r="C126" s="209"/>
      <c r="D126" s="260" t="s">
        <v>147</v>
      </c>
      <c r="E126" s="261"/>
      <c r="F126" s="261"/>
      <c r="G126" s="261"/>
      <c r="H126" s="261"/>
      <c r="I126" s="261"/>
      <c r="J126" s="261"/>
      <c r="K126" s="261"/>
      <c r="L126" s="261"/>
      <c r="M126" s="261"/>
      <c r="N126" s="261"/>
      <c r="O126" s="261"/>
      <c r="P126" s="261"/>
      <c r="Q126" s="261"/>
      <c r="R126" s="261"/>
      <c r="S126" s="261"/>
      <c r="T126" s="262"/>
    </row>
  </sheetData>
  <mergeCells count="137">
    <mergeCell ref="S39:V39"/>
    <mergeCell ref="S37:V38"/>
    <mergeCell ref="C22:C23"/>
    <mergeCell ref="D30:T33"/>
    <mergeCell ref="C30:C33"/>
    <mergeCell ref="Q24:T25"/>
    <mergeCell ref="E23:F23"/>
    <mergeCell ref="G23:H23"/>
    <mergeCell ref="I23:P23"/>
    <mergeCell ref="Q23:T23"/>
    <mergeCell ref="E24:F25"/>
    <mergeCell ref="Q22:T22"/>
    <mergeCell ref="I26:P26"/>
    <mergeCell ref="I24:P25"/>
    <mergeCell ref="M36:N36"/>
    <mergeCell ref="L35:O35"/>
    <mergeCell ref="I38:M38"/>
    <mergeCell ref="C36:D36"/>
    <mergeCell ref="C35:D35"/>
    <mergeCell ref="D38:H38"/>
    <mergeCell ref="H36:I36"/>
    <mergeCell ref="H35:I35"/>
    <mergeCell ref="E36:G36"/>
    <mergeCell ref="D39:H39"/>
    <mergeCell ref="F4:H7"/>
    <mergeCell ref="J4:K7"/>
    <mergeCell ref="E8:H8"/>
    <mergeCell ref="L34:O34"/>
    <mergeCell ref="O36:Q36"/>
    <mergeCell ref="Q19:R19"/>
    <mergeCell ref="Q20:R20"/>
    <mergeCell ref="F18:F21"/>
    <mergeCell ref="H18:H21"/>
    <mergeCell ref="J18:J21"/>
    <mergeCell ref="E22:F22"/>
    <mergeCell ref="G22:J22"/>
    <mergeCell ref="K22:N22"/>
    <mergeCell ref="O22:P22"/>
    <mergeCell ref="O18:O21"/>
    <mergeCell ref="Q21:R21"/>
    <mergeCell ref="D28:F29"/>
    <mergeCell ref="G28:T28"/>
    <mergeCell ref="G29:T29"/>
    <mergeCell ref="Q34:T34"/>
    <mergeCell ref="S18:T21"/>
    <mergeCell ref="R36:S36"/>
    <mergeCell ref="Q35:T35"/>
    <mergeCell ref="T36:W36"/>
    <mergeCell ref="L20:L21"/>
    <mergeCell ref="P16:V16"/>
    <mergeCell ref="K15:N15"/>
    <mergeCell ref="K16:N16"/>
    <mergeCell ref="I2:T2"/>
    <mergeCell ref="Q3:T3"/>
    <mergeCell ref="I3:P3"/>
    <mergeCell ref="Q8:T8"/>
    <mergeCell ref="Q9:T10"/>
    <mergeCell ref="M4:P7"/>
    <mergeCell ref="Q4:R4"/>
    <mergeCell ref="Q5:R5"/>
    <mergeCell ref="Q6:R6"/>
    <mergeCell ref="Q7:R7"/>
    <mergeCell ref="C9:D12"/>
    <mergeCell ref="E9:H12"/>
    <mergeCell ref="C8:D8"/>
    <mergeCell ref="I8:P8"/>
    <mergeCell ref="I9:P11"/>
    <mergeCell ref="I12:P12"/>
    <mergeCell ref="P14:V14"/>
    <mergeCell ref="P15:V15"/>
    <mergeCell ref="O14:O17"/>
    <mergeCell ref="P17:V17"/>
    <mergeCell ref="N39:R39"/>
    <mergeCell ref="J36:L36"/>
    <mergeCell ref="I39:M39"/>
    <mergeCell ref="A1:V1"/>
    <mergeCell ref="U22:V23"/>
    <mergeCell ref="S4:T7"/>
    <mergeCell ref="L18:M19"/>
    <mergeCell ref="B22:B27"/>
    <mergeCell ref="C24:D27"/>
    <mergeCell ref="E26:H27"/>
    <mergeCell ref="I27:P27"/>
    <mergeCell ref="Q26:T27"/>
    <mergeCell ref="G24:H25"/>
    <mergeCell ref="U21:V21"/>
    <mergeCell ref="Q18:R18"/>
    <mergeCell ref="U4:V4"/>
    <mergeCell ref="U5:V5"/>
    <mergeCell ref="U7:V7"/>
    <mergeCell ref="U6:V6"/>
    <mergeCell ref="U20:V20"/>
    <mergeCell ref="U18:V18"/>
    <mergeCell ref="U19:V19"/>
    <mergeCell ref="Q11:T12"/>
    <mergeCell ref="B8:B12"/>
    <mergeCell ref="D103:T119"/>
    <mergeCell ref="C103:C119"/>
    <mergeCell ref="D102:T102"/>
    <mergeCell ref="D100:T100"/>
    <mergeCell ref="C100:C101"/>
    <mergeCell ref="D101:T101"/>
    <mergeCell ref="C120:C126"/>
    <mergeCell ref="D126:T126"/>
    <mergeCell ref="D49:T61"/>
    <mergeCell ref="C49:C61"/>
    <mergeCell ref="D62:T64"/>
    <mergeCell ref="C62:C64"/>
    <mergeCell ref="D120:T125"/>
    <mergeCell ref="D95:T97"/>
    <mergeCell ref="C95:C97"/>
    <mergeCell ref="D98:T98"/>
    <mergeCell ref="D99:T99"/>
    <mergeCell ref="W37:W38"/>
    <mergeCell ref="H40:I40"/>
    <mergeCell ref="H41:I41"/>
    <mergeCell ref="M40:N40"/>
    <mergeCell ref="M41:N41"/>
    <mergeCell ref="D65:T94"/>
    <mergeCell ref="C65:C94"/>
    <mergeCell ref="R40:S40"/>
    <mergeCell ref="R41:S41"/>
    <mergeCell ref="D44:H44"/>
    <mergeCell ref="H46:I46"/>
    <mergeCell ref="C46:D46"/>
    <mergeCell ref="H45:I45"/>
    <mergeCell ref="I37:M37"/>
    <mergeCell ref="C40:D40"/>
    <mergeCell ref="C41:D41"/>
    <mergeCell ref="C45:D45"/>
    <mergeCell ref="D37:H37"/>
    <mergeCell ref="N37:R37"/>
    <mergeCell ref="N38:R38"/>
    <mergeCell ref="N43:R46"/>
    <mergeCell ref="D43:H43"/>
    <mergeCell ref="C43:C44"/>
    <mergeCell ref="C37:C39"/>
  </mergeCells>
  <phoneticPr fontId="1"/>
  <hyperlinks>
    <hyperlink ref="M48" location="'遺族基礎年金・遺族厚生年金対比表(参考)'!D6" display="「短期要件」" xr:uid="{29DB6FF9-1E2C-492A-9019-9132ED8EEF7E}"/>
    <hyperlink ref="G28:R28" r:id="rId1" display="注 : (赤字)で示した条項については、こちらをクリックしていただくと、それらを網羅した改正厚生年金保険法に係る新旧対照表にリンクします" xr:uid="{AC5D5FD7-2ABE-454C-82C9-A7B5125CC4C0}"/>
    <hyperlink ref="G29:T29" r:id="rId2" display="注 : 上欄に係る現行の条項(解説文等含む)については、こちらからどうぞ" xr:uid="{2D6C20A1-C5D4-4D08-99CE-B3359D4ACA4B}"/>
    <hyperlink ref="T36:W36" r:id="rId3" display="(改正厚生年金保険法第78条の21の2)はこちらからどうぞ" xr:uid="{6879248E-615E-4BAA-BA5F-9A2C566F52D6}"/>
    <hyperlink ref="D95:T97" r:id="rId4" location="jyuzen" display="「従前標準報酬月額」については、当ホームページにある「人事労務トピックス」の中の「子育て支援制度全般について」において解説させていただいております。複雑な内容になっていますが、要は、3歳未満の子を養育するに当たって、勤務時間短縮等の措置を受けて働き、又は働いていた場合で、それに伴い標準報酬月額が低下し、そのことで将来の年金額に影響が及ぶことがないよう、子どもが生まれる前の標準報酬月額(これを「従前標準報酬月額」と言います)に基づいて年金額を受け取ることができるよう措置されているわけです。" xr:uid="{5C8CA7E4-1B72-47EB-84B2-6648B4E59E1B}"/>
    <hyperlink ref="D102:T102" r:id="rId5" display="現行の条項(解説文等含む)については、こちらからどうぞ" xr:uid="{115C2E4B-4171-4BB5-81FB-3AD03894B6AC}"/>
    <hyperlink ref="D126:T126" r:id="rId6" display="「令和７年度再評価率(一般)」はこちらからどうぞ" xr:uid="{CAEA77A8-CCC4-4C69-8880-14C5D0D2B06B}"/>
    <hyperlink ref="D101:T101" r:id="rId7" display="改正厚生年金保険法第78条の2に係る新旧対照表等はこちらからどうぞ" xr:uid="{B45B659B-4739-4C28-9EE2-DBCC29F63D06}"/>
    <hyperlink ref="P16:V16" r:id="rId8" display="なお、育児体業等期間中における社会保険料の免除要件が改正(R4.10月～)されました。ご確認下さい。" xr:uid="{3CB02649-8C82-499A-949F-35B9FA6E75EA}"/>
    <hyperlink ref="P17:V17" r:id="rId9" display="また、当ホームページにある「人事労務トピックス」の中の「子育て支援制度全般について」においても、Excel資料をもって解説させていただいております。合わせてご確認下さい。" xr:uid="{76905A6C-B19D-4BE1-B2A5-010EE4924C63}"/>
    <hyperlink ref="N43:R46" r:id="rId10" display="＊　原則 5 年の有期給付に関連して、5 年経過後も給付を継続する必要性を判断する基準となる所得等の要件が規定された「改正厚生年金保険法第 65 条第 1 項から第 4 項」の中で引用された各条文(国民年金法)の内容につき、解説させていただきました。" xr:uid="{F0BFFB99-F41E-49FF-BB03-82C088D5D8FC}"/>
  </hyperlinks>
  <pageMargins left="0.7" right="0.7" top="0.75" bottom="0.75" header="0.3" footer="0.3"/>
  <pageSetup paperSize="9" scale="74" fitToHeight="0" orientation="landscape" horizontalDpi="4294967293"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C0AA-C9E4-4C8A-B6D2-0CB5A7E2D210}">
  <sheetPr>
    <pageSetUpPr fitToPage="1"/>
  </sheetPr>
  <dimension ref="B1:R24"/>
  <sheetViews>
    <sheetView topLeftCell="A7" zoomScaleNormal="100" workbookViewId="0">
      <selection activeCell="B28" sqref="B28"/>
    </sheetView>
  </sheetViews>
  <sheetFormatPr defaultRowHeight="18.75" x14ac:dyDescent="0.4"/>
  <cols>
    <col min="2" max="2" width="15.75" customWidth="1"/>
    <col min="10" max="11" width="15.625" customWidth="1"/>
    <col min="12" max="13" width="12.625" customWidth="1"/>
  </cols>
  <sheetData>
    <row r="1" spans="2:18" ht="19.5" thickBot="1" x14ac:dyDescent="0.45"/>
    <row r="2" spans="2:18" ht="30" customHeight="1" x14ac:dyDescent="0.4">
      <c r="E2" s="438" t="s">
        <v>20</v>
      </c>
      <c r="F2" s="439"/>
      <c r="G2" s="439"/>
      <c r="H2" s="439"/>
      <c r="I2" s="439"/>
      <c r="J2" s="439"/>
      <c r="K2" s="439"/>
      <c r="L2" s="440"/>
    </row>
    <row r="3" spans="2:18" ht="30" customHeight="1" thickBot="1" x14ac:dyDescent="0.45">
      <c r="E3" s="441"/>
      <c r="F3" s="442"/>
      <c r="G3" s="442"/>
      <c r="H3" s="442"/>
      <c r="I3" s="442"/>
      <c r="J3" s="443"/>
      <c r="K3" s="444" t="s">
        <v>66</v>
      </c>
      <c r="L3" s="445"/>
      <c r="M3" s="1"/>
    </row>
    <row r="4" spans="2:18" ht="27" customHeight="1" x14ac:dyDescent="0.4">
      <c r="E4" s="15"/>
      <c r="F4" s="15"/>
      <c r="G4" s="15"/>
      <c r="H4" s="15"/>
      <c r="I4" s="15"/>
      <c r="J4" s="15"/>
      <c r="K4" s="2"/>
      <c r="L4" s="2"/>
      <c r="M4" s="1"/>
    </row>
    <row r="5" spans="2:18" ht="27" customHeight="1" x14ac:dyDescent="0.4">
      <c r="C5" s="1"/>
      <c r="D5" s="1"/>
      <c r="E5" s="16" t="s">
        <v>0</v>
      </c>
      <c r="F5" s="12"/>
      <c r="G5" s="12"/>
      <c r="H5" s="446" t="s">
        <v>21</v>
      </c>
      <c r="I5" s="446"/>
      <c r="J5" s="446" t="s">
        <v>22</v>
      </c>
      <c r="K5" s="446"/>
      <c r="L5" s="12"/>
      <c r="M5" s="16" t="s">
        <v>23</v>
      </c>
      <c r="N5" s="1"/>
      <c r="O5" s="1"/>
      <c r="P5" s="1"/>
      <c r="Q5" s="1"/>
      <c r="R5" s="1"/>
    </row>
    <row r="6" spans="2:18" ht="27" customHeight="1" x14ac:dyDescent="0.4">
      <c r="C6" s="1"/>
      <c r="D6" s="1"/>
      <c r="E6" s="16" t="s">
        <v>24</v>
      </c>
      <c r="F6" s="12"/>
      <c r="G6" s="12"/>
      <c r="H6" s="437">
        <v>39173</v>
      </c>
      <c r="I6" s="437"/>
      <c r="J6" s="437">
        <v>39539</v>
      </c>
      <c r="K6" s="437"/>
      <c r="L6" s="16" t="s">
        <v>25</v>
      </c>
      <c r="M6" s="16" t="s">
        <v>26</v>
      </c>
      <c r="N6" s="1"/>
      <c r="O6" s="1"/>
      <c r="P6" s="1"/>
      <c r="Q6" s="1"/>
      <c r="R6" s="1"/>
    </row>
    <row r="7" spans="2:18" ht="27" customHeight="1" thickBot="1" x14ac:dyDescent="0.45">
      <c r="C7" s="1"/>
      <c r="D7" s="1"/>
      <c r="E7" s="16" t="s">
        <v>1</v>
      </c>
      <c r="F7" s="12"/>
      <c r="G7" s="12"/>
      <c r="H7" s="446" t="s">
        <v>1</v>
      </c>
      <c r="I7" s="446"/>
      <c r="J7" s="446" t="s">
        <v>1</v>
      </c>
      <c r="K7" s="446"/>
      <c r="L7" s="16" t="s">
        <v>1</v>
      </c>
      <c r="M7" s="16" t="s">
        <v>1</v>
      </c>
      <c r="N7" s="1"/>
      <c r="O7" s="1"/>
      <c r="P7" s="1"/>
      <c r="Q7" s="1"/>
      <c r="R7" s="1"/>
    </row>
    <row r="8" spans="2:18" ht="33" x14ac:dyDescent="0.4">
      <c r="B8" s="316" t="s">
        <v>27</v>
      </c>
      <c r="C8" s="17"/>
      <c r="D8" s="18"/>
      <c r="E8" s="19"/>
      <c r="F8" s="18"/>
      <c r="G8" s="18"/>
      <c r="H8" s="18"/>
      <c r="I8" s="447" t="s">
        <v>2</v>
      </c>
      <c r="J8" s="448"/>
      <c r="K8" s="18"/>
      <c r="L8" s="19"/>
      <c r="M8" s="19"/>
      <c r="N8" s="18"/>
      <c r="O8" s="18"/>
      <c r="P8" s="20"/>
      <c r="Q8" s="3" t="s">
        <v>3</v>
      </c>
      <c r="R8" s="1"/>
    </row>
    <row r="9" spans="2:18" ht="27" customHeight="1" x14ac:dyDescent="0.4">
      <c r="B9" s="317"/>
      <c r="C9" s="449" t="s">
        <v>28</v>
      </c>
      <c r="D9" s="450"/>
      <c r="E9" s="453" t="s">
        <v>29</v>
      </c>
      <c r="F9" s="453"/>
      <c r="G9" s="453"/>
      <c r="H9" s="453"/>
      <c r="I9" s="453"/>
      <c r="J9" s="453"/>
      <c r="K9" s="454" t="s">
        <v>30</v>
      </c>
      <c r="L9" s="453"/>
      <c r="M9" s="458" t="s">
        <v>31</v>
      </c>
      <c r="N9" s="459"/>
      <c r="O9" s="459"/>
      <c r="P9" s="460"/>
      <c r="Q9" s="377" t="s">
        <v>3</v>
      </c>
      <c r="R9" s="1"/>
    </row>
    <row r="10" spans="2:18" ht="27" customHeight="1" x14ac:dyDescent="0.4">
      <c r="B10" s="317"/>
      <c r="C10" s="449"/>
      <c r="D10" s="450"/>
      <c r="E10" s="453"/>
      <c r="F10" s="453"/>
      <c r="G10" s="453"/>
      <c r="H10" s="453"/>
      <c r="I10" s="453"/>
      <c r="J10" s="453"/>
      <c r="K10" s="453"/>
      <c r="L10" s="453"/>
      <c r="M10" s="461"/>
      <c r="N10" s="462"/>
      <c r="O10" s="462"/>
      <c r="P10" s="463"/>
      <c r="Q10" s="377"/>
      <c r="R10" s="1"/>
    </row>
    <row r="11" spans="2:18" ht="27" customHeight="1" x14ac:dyDescent="0.4">
      <c r="B11" s="317"/>
      <c r="C11" s="449"/>
      <c r="D11" s="450"/>
      <c r="E11" s="453"/>
      <c r="F11" s="453"/>
      <c r="G11" s="453"/>
      <c r="H11" s="453"/>
      <c r="I11" s="453"/>
      <c r="J11" s="453"/>
      <c r="K11" s="467" t="s">
        <v>32</v>
      </c>
      <c r="L11" s="468"/>
      <c r="M11" s="461"/>
      <c r="N11" s="462"/>
      <c r="O11" s="462"/>
      <c r="P11" s="463"/>
      <c r="Q11" s="377"/>
      <c r="R11" s="1"/>
    </row>
    <row r="12" spans="2:18" ht="27" customHeight="1" thickBot="1" x14ac:dyDescent="0.45">
      <c r="B12" s="318"/>
      <c r="C12" s="451"/>
      <c r="D12" s="452"/>
      <c r="E12" s="470" t="s">
        <v>33</v>
      </c>
      <c r="F12" s="470"/>
      <c r="G12" s="470"/>
      <c r="H12" s="470"/>
      <c r="I12" s="470"/>
      <c r="J12" s="470"/>
      <c r="K12" s="469"/>
      <c r="L12" s="469"/>
      <c r="M12" s="464"/>
      <c r="N12" s="465"/>
      <c r="O12" s="465"/>
      <c r="P12" s="466"/>
      <c r="Q12" s="377"/>
      <c r="R12" s="1"/>
    </row>
    <row r="13" spans="2:18" ht="33.75" thickBot="1" x14ac:dyDescent="0.45">
      <c r="C13" s="11"/>
      <c r="D13" s="11"/>
      <c r="E13" s="11"/>
      <c r="F13" s="11"/>
      <c r="G13" s="11"/>
      <c r="H13" s="11"/>
      <c r="I13" s="471" t="s">
        <v>34</v>
      </c>
      <c r="J13" s="11"/>
      <c r="K13" s="471" t="s">
        <v>34</v>
      </c>
      <c r="L13" s="471"/>
      <c r="M13" s="11"/>
      <c r="N13" s="11"/>
      <c r="O13" s="11"/>
      <c r="P13" s="11"/>
      <c r="Q13" s="4"/>
      <c r="R13" s="1"/>
    </row>
    <row r="14" spans="2:18" ht="27" customHeight="1" x14ac:dyDescent="0.4">
      <c r="B14" s="288" t="s">
        <v>35</v>
      </c>
      <c r="C14" s="491" t="s">
        <v>36</v>
      </c>
      <c r="D14" s="454"/>
      <c r="E14" s="454"/>
      <c r="F14" s="454"/>
      <c r="G14" s="454"/>
      <c r="H14" s="21"/>
      <c r="I14" s="471"/>
      <c r="J14" s="5"/>
      <c r="K14" s="471"/>
      <c r="L14" s="471"/>
      <c r="M14" s="473" t="s">
        <v>37</v>
      </c>
      <c r="N14" s="298"/>
      <c r="O14" s="298"/>
      <c r="P14" s="474"/>
      <c r="Q14" s="477" t="s">
        <v>3</v>
      </c>
      <c r="R14" s="1"/>
    </row>
    <row r="15" spans="2:18" ht="27" customHeight="1" x14ac:dyDescent="0.4">
      <c r="B15" s="289"/>
      <c r="C15" s="491"/>
      <c r="D15" s="454"/>
      <c r="E15" s="454"/>
      <c r="F15" s="454"/>
      <c r="G15" s="454"/>
      <c r="H15" s="21"/>
      <c r="I15" s="471"/>
      <c r="J15" s="5"/>
      <c r="K15" s="471"/>
      <c r="L15" s="471"/>
      <c r="M15" s="475"/>
      <c r="N15" s="412"/>
      <c r="O15" s="412"/>
      <c r="P15" s="476"/>
      <c r="Q15" s="477"/>
      <c r="R15" s="1"/>
    </row>
    <row r="16" spans="2:18" ht="27" customHeight="1" x14ac:dyDescent="0.4">
      <c r="B16" s="289"/>
      <c r="C16" s="491"/>
      <c r="D16" s="454"/>
      <c r="E16" s="454"/>
      <c r="F16" s="454"/>
      <c r="G16" s="454"/>
      <c r="H16" s="22"/>
      <c r="I16" s="472"/>
      <c r="J16" s="23"/>
      <c r="K16" s="472"/>
      <c r="L16" s="472"/>
      <c r="M16" s="298"/>
      <c r="N16" s="298"/>
      <c r="O16" s="298"/>
      <c r="P16" s="298"/>
      <c r="Q16" s="377"/>
      <c r="R16" s="1"/>
    </row>
    <row r="17" spans="2:18" ht="27" customHeight="1" x14ac:dyDescent="0.4">
      <c r="B17" s="289"/>
      <c r="C17" s="11"/>
      <c r="D17" s="11"/>
      <c r="E17" s="478" t="s">
        <v>38</v>
      </c>
      <c r="F17" s="479"/>
      <c r="G17" s="479"/>
      <c r="H17" s="479"/>
      <c r="I17" s="479"/>
      <c r="J17" s="479"/>
      <c r="K17" s="480" t="s">
        <v>39</v>
      </c>
      <c r="L17" s="481"/>
      <c r="M17" s="24"/>
      <c r="N17" s="11"/>
      <c r="O17" s="11"/>
      <c r="P17" s="11"/>
      <c r="Q17" s="4"/>
      <c r="R17" s="1"/>
    </row>
    <row r="18" spans="2:18" ht="27" customHeight="1" x14ac:dyDescent="0.4">
      <c r="B18" s="289"/>
      <c r="C18" s="11"/>
      <c r="D18" s="11"/>
      <c r="E18" s="11"/>
      <c r="F18" s="11"/>
      <c r="G18" s="11"/>
      <c r="H18" s="11"/>
      <c r="I18" s="11"/>
      <c r="J18" s="11"/>
      <c r="K18" s="482"/>
      <c r="L18" s="483"/>
      <c r="M18" s="11"/>
      <c r="N18" s="11"/>
      <c r="O18" s="11"/>
      <c r="P18" s="11"/>
      <c r="Q18" s="4"/>
      <c r="R18" s="1"/>
    </row>
    <row r="19" spans="2:18" ht="27" customHeight="1" x14ac:dyDescent="0.4">
      <c r="B19" s="289"/>
      <c r="C19" s="11"/>
      <c r="D19" s="11"/>
      <c r="E19" s="11"/>
      <c r="F19" s="11"/>
      <c r="G19" s="11"/>
      <c r="H19" s="11"/>
      <c r="I19" s="11"/>
      <c r="J19" s="11"/>
      <c r="K19" s="11"/>
      <c r="L19" s="11"/>
      <c r="M19" s="11"/>
      <c r="N19" s="11"/>
      <c r="O19" s="11"/>
      <c r="P19" s="11"/>
      <c r="Q19" s="4"/>
      <c r="R19" s="1"/>
    </row>
    <row r="20" spans="2:18" ht="27" customHeight="1" x14ac:dyDescent="0.4">
      <c r="B20" s="289"/>
      <c r="C20" s="456" t="s">
        <v>2</v>
      </c>
      <c r="D20" s="456"/>
      <c r="E20" s="456"/>
      <c r="F20" s="456"/>
      <c r="G20" s="457"/>
      <c r="H20" s="492" t="s">
        <v>40</v>
      </c>
      <c r="I20" s="493"/>
      <c r="J20" s="493"/>
      <c r="K20" s="493"/>
      <c r="L20" s="494"/>
      <c r="M20" s="455" t="s">
        <v>41</v>
      </c>
      <c r="N20" s="456"/>
      <c r="O20" s="456"/>
      <c r="P20" s="457"/>
      <c r="Q20" s="3" t="s">
        <v>3</v>
      </c>
      <c r="R20" s="1"/>
    </row>
    <row r="21" spans="2:18" ht="27.75" customHeight="1" x14ac:dyDescent="0.4">
      <c r="B21" s="289"/>
      <c r="C21" s="11"/>
      <c r="D21" s="11"/>
      <c r="E21" s="11"/>
      <c r="F21" s="11"/>
      <c r="G21" s="11"/>
      <c r="H21" s="484" t="s">
        <v>42</v>
      </c>
      <c r="I21" s="485"/>
      <c r="J21" s="485"/>
      <c r="K21" s="485"/>
      <c r="L21" s="486"/>
      <c r="M21" s="25"/>
      <c r="N21" s="11"/>
      <c r="O21" s="11"/>
      <c r="P21" s="11"/>
      <c r="Q21" s="1"/>
      <c r="R21" s="1"/>
    </row>
    <row r="22" spans="2:18" ht="27.75" customHeight="1" thickBot="1" x14ac:dyDescent="0.45">
      <c r="B22" s="290"/>
      <c r="C22" s="1"/>
      <c r="D22" s="1"/>
      <c r="E22" s="1"/>
      <c r="F22" s="1"/>
      <c r="G22" s="1"/>
      <c r="H22" s="487"/>
      <c r="I22" s="488"/>
      <c r="J22" s="488"/>
      <c r="K22" s="489" t="s">
        <v>65</v>
      </c>
      <c r="L22" s="490"/>
      <c r="M22" s="1"/>
      <c r="N22" s="1"/>
      <c r="O22" s="1"/>
      <c r="P22" s="1"/>
      <c r="Q22" s="1"/>
      <c r="R22" s="1"/>
    </row>
    <row r="23" spans="2:18" x14ac:dyDescent="0.4">
      <c r="C23" s="1"/>
      <c r="D23" s="1"/>
      <c r="E23" s="1"/>
      <c r="F23" s="1"/>
      <c r="G23" s="1"/>
      <c r="H23" s="1"/>
      <c r="I23" s="1"/>
      <c r="J23" s="1"/>
      <c r="K23" s="1"/>
      <c r="L23" s="1"/>
      <c r="M23" s="1"/>
      <c r="N23" s="1"/>
      <c r="O23" s="1"/>
      <c r="P23" s="1"/>
      <c r="Q23" s="1"/>
      <c r="R23" s="1"/>
    </row>
    <row r="24" spans="2:18" x14ac:dyDescent="0.4">
      <c r="C24" s="1"/>
      <c r="D24" s="1"/>
      <c r="E24" s="1"/>
      <c r="F24" s="1"/>
      <c r="G24" s="1"/>
      <c r="H24" s="1"/>
      <c r="I24" s="1"/>
      <c r="J24" s="1"/>
      <c r="K24" s="1"/>
      <c r="L24" s="1"/>
      <c r="M24" s="1"/>
      <c r="N24" s="1"/>
      <c r="O24" s="1"/>
      <c r="P24" s="1"/>
      <c r="Q24" s="1"/>
      <c r="R24" s="1"/>
    </row>
  </sheetData>
  <mergeCells count="33">
    <mergeCell ref="H21:L21"/>
    <mergeCell ref="H22:J22"/>
    <mergeCell ref="K22:L22"/>
    <mergeCell ref="B14:B22"/>
    <mergeCell ref="C14:G16"/>
    <mergeCell ref="C20:G20"/>
    <mergeCell ref="H20:L20"/>
    <mergeCell ref="M20:P20"/>
    <mergeCell ref="M9:P12"/>
    <mergeCell ref="Q9:Q12"/>
    <mergeCell ref="K11:L12"/>
    <mergeCell ref="E12:J12"/>
    <mergeCell ref="I13:I16"/>
    <mergeCell ref="K13:L16"/>
    <mergeCell ref="M14:P15"/>
    <mergeCell ref="Q14:Q16"/>
    <mergeCell ref="M16:P16"/>
    <mergeCell ref="E17:J17"/>
    <mergeCell ref="K17:L18"/>
    <mergeCell ref="H7:I7"/>
    <mergeCell ref="J7:K7"/>
    <mergeCell ref="B8:B12"/>
    <mergeCell ref="I8:J8"/>
    <mergeCell ref="C9:D12"/>
    <mergeCell ref="E9:J11"/>
    <mergeCell ref="K9:L10"/>
    <mergeCell ref="H6:I6"/>
    <mergeCell ref="J6:K6"/>
    <mergeCell ref="E2:L2"/>
    <mergeCell ref="E3:J3"/>
    <mergeCell ref="K3:L3"/>
    <mergeCell ref="H5:I5"/>
    <mergeCell ref="J5:K5"/>
  </mergeCells>
  <phoneticPr fontId="1"/>
  <pageMargins left="0.7" right="0.7" top="0.75" bottom="0.75" header="0.3" footer="0.3"/>
  <pageSetup paperSize="9" scale="74"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2076-CC6B-45AA-84B2-9B81A626D6A8}">
  <dimension ref="B1:M41"/>
  <sheetViews>
    <sheetView tabSelected="1" zoomScale="75" zoomScaleNormal="75" workbookViewId="0">
      <selection activeCell="D6" sqref="D6"/>
    </sheetView>
  </sheetViews>
  <sheetFormatPr defaultRowHeight="18.75" x14ac:dyDescent="0.4"/>
  <cols>
    <col min="3" max="3" width="20.625" customWidth="1"/>
    <col min="4" max="4" width="10.625" customWidth="1"/>
    <col min="5" max="6" width="40.625" customWidth="1"/>
    <col min="7" max="7" width="50.625" customWidth="1"/>
  </cols>
  <sheetData>
    <row r="1" spans="2:13" x14ac:dyDescent="0.4">
      <c r="B1" s="544" t="s">
        <v>81</v>
      </c>
      <c r="C1" s="544"/>
      <c r="D1" s="544"/>
      <c r="E1" s="544"/>
      <c r="F1" s="544"/>
      <c r="G1" s="544"/>
    </row>
    <row r="2" spans="2:13" x14ac:dyDescent="0.4">
      <c r="B2" s="544"/>
      <c r="C2" s="544"/>
      <c r="D2" s="544"/>
      <c r="E2" s="544"/>
      <c r="F2" s="544"/>
      <c r="G2" s="544"/>
    </row>
    <row r="3" spans="2:13" ht="22.5" customHeight="1" thickBot="1" x14ac:dyDescent="0.45">
      <c r="B3" s="32"/>
      <c r="C3" s="32"/>
      <c r="D3" s="32"/>
      <c r="E3" s="32"/>
      <c r="F3" s="545" t="s">
        <v>82</v>
      </c>
      <c r="G3" s="545"/>
    </row>
    <row r="4" spans="2:13" ht="33" x14ac:dyDescent="0.4">
      <c r="B4" s="546"/>
      <c r="C4" s="547"/>
      <c r="D4" s="548"/>
      <c r="E4" s="33" t="s">
        <v>83</v>
      </c>
      <c r="F4" s="34" t="s">
        <v>51</v>
      </c>
      <c r="G4" s="552" t="s">
        <v>84</v>
      </c>
    </row>
    <row r="5" spans="2:13" ht="63.75" customHeight="1" thickBot="1" x14ac:dyDescent="0.45">
      <c r="B5" s="549"/>
      <c r="C5" s="550"/>
      <c r="D5" s="551"/>
      <c r="E5" s="554" t="s">
        <v>85</v>
      </c>
      <c r="F5" s="555"/>
      <c r="G5" s="553"/>
    </row>
    <row r="6" spans="2:13" ht="153.75" customHeight="1" x14ac:dyDescent="0.4">
      <c r="B6" s="566" t="s">
        <v>86</v>
      </c>
      <c r="C6" s="569" t="s">
        <v>87</v>
      </c>
      <c r="D6" s="35" t="s">
        <v>88</v>
      </c>
      <c r="E6" s="36" t="s">
        <v>89</v>
      </c>
      <c r="F6" s="37" t="s">
        <v>90</v>
      </c>
      <c r="G6" s="38" t="s">
        <v>91</v>
      </c>
    </row>
    <row r="7" spans="2:13" ht="141.75" customHeight="1" x14ac:dyDescent="0.4">
      <c r="B7" s="567"/>
      <c r="C7" s="570"/>
      <c r="D7" s="572" t="s">
        <v>92</v>
      </c>
      <c r="E7" s="575" t="s">
        <v>93</v>
      </c>
      <c r="F7" s="578" t="s">
        <v>94</v>
      </c>
      <c r="G7" s="39" t="s">
        <v>95</v>
      </c>
    </row>
    <row r="8" spans="2:13" ht="42" customHeight="1" x14ac:dyDescent="0.4">
      <c r="B8" s="567"/>
      <c r="C8" s="570"/>
      <c r="D8" s="573"/>
      <c r="E8" s="576"/>
      <c r="F8" s="579"/>
      <c r="G8" s="39" t="s">
        <v>96</v>
      </c>
    </row>
    <row r="9" spans="2:13" ht="42" customHeight="1" x14ac:dyDescent="0.4">
      <c r="B9" s="567"/>
      <c r="C9" s="571"/>
      <c r="D9" s="574"/>
      <c r="E9" s="577"/>
      <c r="F9" s="580"/>
      <c r="G9" s="40" t="s">
        <v>97</v>
      </c>
    </row>
    <row r="10" spans="2:13" ht="136.5" customHeight="1" thickBot="1" x14ac:dyDescent="0.45">
      <c r="B10" s="567"/>
      <c r="C10" s="556" t="s">
        <v>98</v>
      </c>
      <c r="D10" s="41" t="s">
        <v>99</v>
      </c>
      <c r="E10" s="559" t="s">
        <v>100</v>
      </c>
      <c r="F10" s="560"/>
      <c r="G10" s="39" t="s">
        <v>101</v>
      </c>
    </row>
    <row r="11" spans="2:13" ht="102" customHeight="1" thickBot="1" x14ac:dyDescent="0.45">
      <c r="B11" s="567"/>
      <c r="C11" s="557"/>
      <c r="D11" s="561" t="s">
        <v>102</v>
      </c>
      <c r="E11" s="562"/>
      <c r="F11" s="562"/>
      <c r="G11" s="563"/>
    </row>
    <row r="12" spans="2:13" ht="161.25" customHeight="1" thickTop="1" thickBot="1" x14ac:dyDescent="0.45">
      <c r="B12" s="568"/>
      <c r="C12" s="558"/>
      <c r="D12" s="42" t="s">
        <v>103</v>
      </c>
      <c r="E12" s="564" t="s">
        <v>285</v>
      </c>
      <c r="F12" s="565"/>
      <c r="G12" s="188" t="s">
        <v>104</v>
      </c>
      <c r="H12" s="541" t="s">
        <v>284</v>
      </c>
      <c r="I12" s="542"/>
      <c r="J12" s="542"/>
      <c r="K12" s="542"/>
      <c r="L12" s="542"/>
      <c r="M12" s="543"/>
    </row>
    <row r="13" spans="2:13" ht="252" customHeight="1" thickTop="1" thickBot="1" x14ac:dyDescent="0.45">
      <c r="B13" s="501" t="s">
        <v>105</v>
      </c>
      <c r="C13" s="502"/>
      <c r="D13" s="503"/>
      <c r="E13" s="533" t="s">
        <v>106</v>
      </c>
      <c r="F13" s="536" t="s">
        <v>107</v>
      </c>
      <c r="G13" s="539" t="s">
        <v>108</v>
      </c>
      <c r="H13" s="497" t="s">
        <v>286</v>
      </c>
      <c r="I13" s="497"/>
      <c r="J13" s="497"/>
      <c r="K13" s="497"/>
      <c r="L13" s="497"/>
      <c r="M13" s="498"/>
    </row>
    <row r="14" spans="2:13" ht="39.75" customHeight="1" thickBot="1" x14ac:dyDescent="0.45">
      <c r="B14" s="530"/>
      <c r="C14" s="531"/>
      <c r="D14" s="532"/>
      <c r="E14" s="534"/>
      <c r="F14" s="537"/>
      <c r="G14" s="540"/>
      <c r="H14" s="499" t="s">
        <v>109</v>
      </c>
      <c r="I14" s="499"/>
      <c r="J14" s="499"/>
      <c r="K14" s="499"/>
      <c r="L14" s="499"/>
      <c r="M14" s="500"/>
    </row>
    <row r="15" spans="2:13" ht="201" customHeight="1" thickTop="1" x14ac:dyDescent="0.4">
      <c r="B15" s="530"/>
      <c r="C15" s="531"/>
      <c r="D15" s="532"/>
      <c r="E15" s="534"/>
      <c r="F15" s="537"/>
      <c r="G15" s="43" t="s">
        <v>110</v>
      </c>
      <c r="H15" s="44"/>
      <c r="I15" s="44"/>
      <c r="J15" s="44"/>
      <c r="K15" s="44"/>
      <c r="L15" s="44"/>
      <c r="M15" s="44"/>
    </row>
    <row r="16" spans="2:13" ht="24.75" thickBot="1" x14ac:dyDescent="0.45">
      <c r="B16" s="504"/>
      <c r="C16" s="505"/>
      <c r="D16" s="506"/>
      <c r="E16" s="535"/>
      <c r="F16" s="538"/>
      <c r="G16" s="45" t="s">
        <v>111</v>
      </c>
    </row>
    <row r="17" spans="2:7" ht="405" customHeight="1" x14ac:dyDescent="0.4">
      <c r="B17" s="501" t="s">
        <v>112</v>
      </c>
      <c r="C17" s="502"/>
      <c r="D17" s="503"/>
      <c r="E17" s="507" t="s">
        <v>113</v>
      </c>
      <c r="F17" s="509" t="s">
        <v>114</v>
      </c>
      <c r="G17" s="46" t="s">
        <v>115</v>
      </c>
    </row>
    <row r="18" spans="2:7" ht="19.5" customHeight="1" thickBot="1" x14ac:dyDescent="0.45">
      <c r="B18" s="504"/>
      <c r="C18" s="505"/>
      <c r="D18" s="506"/>
      <c r="E18" s="508"/>
      <c r="F18" s="510"/>
      <c r="G18" s="47" t="s">
        <v>116</v>
      </c>
    </row>
    <row r="19" spans="2:7" ht="23.25" customHeight="1" x14ac:dyDescent="0.4">
      <c r="B19" s="511" t="s">
        <v>117</v>
      </c>
      <c r="C19" s="512"/>
      <c r="D19" s="513"/>
      <c r="E19" s="520" t="s">
        <v>118</v>
      </c>
      <c r="F19" s="523" t="s">
        <v>119</v>
      </c>
      <c r="G19" s="48" t="s">
        <v>120</v>
      </c>
    </row>
    <row r="20" spans="2:7" ht="23.25" customHeight="1" x14ac:dyDescent="0.4">
      <c r="B20" s="514"/>
      <c r="C20" s="515"/>
      <c r="D20" s="516"/>
      <c r="E20" s="521"/>
      <c r="F20" s="524"/>
      <c r="G20" s="526" t="s">
        <v>121</v>
      </c>
    </row>
    <row r="21" spans="2:7" ht="23.25" customHeight="1" x14ac:dyDescent="0.4">
      <c r="B21" s="514"/>
      <c r="C21" s="515"/>
      <c r="D21" s="516"/>
      <c r="E21" s="521"/>
      <c r="F21" s="524"/>
      <c r="G21" s="495"/>
    </row>
    <row r="22" spans="2:7" ht="23.25" customHeight="1" x14ac:dyDescent="0.4">
      <c r="B22" s="514"/>
      <c r="C22" s="515"/>
      <c r="D22" s="516"/>
      <c r="E22" s="521"/>
      <c r="F22" s="524"/>
      <c r="G22" s="527"/>
    </row>
    <row r="23" spans="2:7" ht="23.25" customHeight="1" x14ac:dyDescent="0.4">
      <c r="B23" s="514"/>
      <c r="C23" s="515"/>
      <c r="D23" s="516"/>
      <c r="E23" s="521"/>
      <c r="F23" s="524"/>
      <c r="G23" s="528" t="s">
        <v>122</v>
      </c>
    </row>
    <row r="24" spans="2:7" ht="23.25" customHeight="1" x14ac:dyDescent="0.4">
      <c r="B24" s="514"/>
      <c r="C24" s="515"/>
      <c r="D24" s="516"/>
      <c r="E24" s="521"/>
      <c r="F24" s="524"/>
      <c r="G24" s="528"/>
    </row>
    <row r="25" spans="2:7" ht="23.25" customHeight="1" x14ac:dyDescent="0.4">
      <c r="B25" s="514"/>
      <c r="C25" s="515"/>
      <c r="D25" s="516"/>
      <c r="E25" s="521"/>
      <c r="F25" s="524"/>
      <c r="G25" s="528"/>
    </row>
    <row r="26" spans="2:7" ht="23.25" customHeight="1" x14ac:dyDescent="0.4">
      <c r="B26" s="514"/>
      <c r="C26" s="515"/>
      <c r="D26" s="516"/>
      <c r="E26" s="521"/>
      <c r="F26" s="524"/>
      <c r="G26" s="528"/>
    </row>
    <row r="27" spans="2:7" ht="23.25" customHeight="1" x14ac:dyDescent="0.4">
      <c r="B27" s="514"/>
      <c r="C27" s="515"/>
      <c r="D27" s="516"/>
      <c r="E27" s="521"/>
      <c r="F27" s="524"/>
      <c r="G27" s="528"/>
    </row>
    <row r="28" spans="2:7" ht="23.25" customHeight="1" x14ac:dyDescent="0.4">
      <c r="B28" s="514"/>
      <c r="C28" s="515"/>
      <c r="D28" s="516"/>
      <c r="E28" s="521"/>
      <c r="F28" s="524"/>
      <c r="G28" s="528"/>
    </row>
    <row r="29" spans="2:7" ht="23.25" customHeight="1" x14ac:dyDescent="0.4">
      <c r="B29" s="514"/>
      <c r="C29" s="515"/>
      <c r="D29" s="516"/>
      <c r="E29" s="521"/>
      <c r="F29" s="524"/>
      <c r="G29" s="528"/>
    </row>
    <row r="30" spans="2:7" ht="23.25" customHeight="1" x14ac:dyDescent="0.4">
      <c r="B30" s="514"/>
      <c r="C30" s="515"/>
      <c r="D30" s="516"/>
      <c r="E30" s="521"/>
      <c r="F30" s="524"/>
      <c r="G30" s="528"/>
    </row>
    <row r="31" spans="2:7" ht="23.25" customHeight="1" x14ac:dyDescent="0.4">
      <c r="B31" s="514"/>
      <c r="C31" s="515"/>
      <c r="D31" s="516"/>
      <c r="E31" s="521"/>
      <c r="F31" s="524"/>
      <c r="G31" s="528"/>
    </row>
    <row r="32" spans="2:7" ht="23.25" customHeight="1" x14ac:dyDescent="0.4">
      <c r="B32" s="514"/>
      <c r="C32" s="515"/>
      <c r="D32" s="516"/>
      <c r="E32" s="521"/>
      <c r="F32" s="524"/>
      <c r="G32" s="528"/>
    </row>
    <row r="33" spans="2:12" ht="23.25" customHeight="1" x14ac:dyDescent="0.4">
      <c r="B33" s="514"/>
      <c r="C33" s="515"/>
      <c r="D33" s="516"/>
      <c r="E33" s="521"/>
      <c r="F33" s="524"/>
      <c r="G33" s="528"/>
    </row>
    <row r="34" spans="2:12" ht="23.25" customHeight="1" x14ac:dyDescent="0.4">
      <c r="B34" s="514"/>
      <c r="C34" s="515"/>
      <c r="D34" s="516"/>
      <c r="E34" s="521"/>
      <c r="F34" s="524"/>
      <c r="G34" s="528"/>
    </row>
    <row r="35" spans="2:12" ht="23.25" customHeight="1" x14ac:dyDescent="0.4">
      <c r="B35" s="514"/>
      <c r="C35" s="515"/>
      <c r="D35" s="516"/>
      <c r="E35" s="521"/>
      <c r="F35" s="524"/>
      <c r="G35" s="529"/>
    </row>
    <row r="36" spans="2:12" ht="23.25" customHeight="1" x14ac:dyDescent="0.4">
      <c r="B36" s="514"/>
      <c r="C36" s="515"/>
      <c r="D36" s="516"/>
      <c r="E36" s="521"/>
      <c r="F36" s="524"/>
      <c r="G36" s="49" t="s">
        <v>123</v>
      </c>
    </row>
    <row r="37" spans="2:12" ht="23.25" customHeight="1" x14ac:dyDescent="0.4">
      <c r="B37" s="514"/>
      <c r="C37" s="515"/>
      <c r="D37" s="516"/>
      <c r="E37" s="521"/>
      <c r="F37" s="524"/>
      <c r="G37" s="495" t="s">
        <v>124</v>
      </c>
    </row>
    <row r="38" spans="2:12" ht="23.25" customHeight="1" x14ac:dyDescent="0.4">
      <c r="B38" s="514"/>
      <c r="C38" s="515"/>
      <c r="D38" s="516"/>
      <c r="E38" s="521"/>
      <c r="F38" s="524"/>
      <c r="G38" s="495"/>
    </row>
    <row r="39" spans="2:12" ht="23.25" customHeight="1" thickBot="1" x14ac:dyDescent="0.45">
      <c r="B39" s="517"/>
      <c r="C39" s="518"/>
      <c r="D39" s="519"/>
      <c r="E39" s="522"/>
      <c r="F39" s="525"/>
      <c r="G39" s="496"/>
      <c r="H39" s="50"/>
      <c r="I39" s="50"/>
      <c r="J39" s="50"/>
      <c r="K39" s="50"/>
      <c r="L39" s="50"/>
    </row>
    <row r="40" spans="2:12" x14ac:dyDescent="0.4">
      <c r="B40" s="50"/>
      <c r="C40" s="50"/>
      <c r="D40" s="50"/>
      <c r="E40" s="50"/>
      <c r="F40" s="50"/>
      <c r="G40" s="50"/>
      <c r="H40" s="50"/>
      <c r="I40" s="50"/>
      <c r="J40" s="50"/>
      <c r="K40" s="50"/>
      <c r="L40" s="50"/>
    </row>
    <row r="41" spans="2:12" x14ac:dyDescent="0.4">
      <c r="B41" s="50"/>
      <c r="C41" s="50"/>
      <c r="D41" s="50"/>
      <c r="E41" s="50"/>
      <c r="F41" s="50"/>
      <c r="G41" s="50"/>
      <c r="H41" s="50"/>
      <c r="I41" s="50"/>
      <c r="J41" s="50"/>
      <c r="K41" s="50"/>
      <c r="L41" s="50"/>
    </row>
  </sheetData>
  <mergeCells count="30">
    <mergeCell ref="H12:M12"/>
    <mergeCell ref="B1:G2"/>
    <mergeCell ref="F3:G3"/>
    <mergeCell ref="B4:D5"/>
    <mergeCell ref="G4:G5"/>
    <mergeCell ref="E5:F5"/>
    <mergeCell ref="C10:C12"/>
    <mergeCell ref="E10:F10"/>
    <mergeCell ref="D11:G11"/>
    <mergeCell ref="E12:F12"/>
    <mergeCell ref="B6:B12"/>
    <mergeCell ref="C6:C9"/>
    <mergeCell ref="D7:D9"/>
    <mergeCell ref="E7:E9"/>
    <mergeCell ref="F7:F9"/>
    <mergeCell ref="G37:G39"/>
    <mergeCell ref="H13:M13"/>
    <mergeCell ref="H14:M14"/>
    <mergeCell ref="B17:D18"/>
    <mergeCell ref="E17:E18"/>
    <mergeCell ref="F17:F18"/>
    <mergeCell ref="B19:D39"/>
    <mergeCell ref="E19:E39"/>
    <mergeCell ref="F19:F39"/>
    <mergeCell ref="G20:G22"/>
    <mergeCell ref="G23:G35"/>
    <mergeCell ref="B13:D16"/>
    <mergeCell ref="E13:E16"/>
    <mergeCell ref="F13:F16"/>
    <mergeCell ref="G13:G14"/>
  </mergeCells>
  <phoneticPr fontId="1"/>
  <hyperlinks>
    <hyperlink ref="D11:G11" r:id="rId1" display="※6（逆選択を防止し、すべての人に所得保障を提供）逆選択とは、保険分野の用語で、保険事故の発生する確率が高い人ほど保険に加入したがることをいう。例えば、生命保険の場合に、健康に不安を有する人ほど保険に加入し、不安のない人は加入しない傾向があるが、そのような状態が進むと保険商品として成り立たなくなってしまう。そのため、任意加入の民間の保険では、給付が発生しやすいと見込まれる人に対し、高い保険料を求めたり、保険に加入できない仕組みとしたりすることが一般的である。公的年金は、上記のとおり、日本に居住するすべての者を対象とする強制加入の仕組みであるため、逆選択の発生を防止し、すべての人に対して所得保障を提供することができる。(厚生労働省ホームページより引用)" xr:uid="{8254E703-EF83-4B6B-B6FD-6CA3D2FB3019}"/>
    <hyperlink ref="E17" r:id="rId2" xr:uid="{9993E93C-FC5F-4864-9EDE-70A24B28DE9F}"/>
    <hyperlink ref="G18" r:id="rId3" xr:uid="{686D914A-9385-419B-A7F7-92FBC0BF80CA}"/>
    <hyperlink ref="G9" r:id="rId4" xr:uid="{706A8284-128A-47FD-BBB6-F23FAACC02A5}"/>
    <hyperlink ref="G16" r:id="rId5" xr:uid="{2E6CA4AA-5B9A-4377-BD42-9ED936C4FD83}"/>
    <hyperlink ref="H14:M14" r:id="rId6" display="上記につき、改正施行後の条文(厚生年金保険法第59条　新旧対照表)はこちらからどうぞ" xr:uid="{C6FC87B5-2585-4712-A124-7433CDDC5D7D}"/>
    <hyperlink ref="G19" r:id="rId7" xr:uid="{E9B41743-AB19-4300-8F2D-0E30768677E2}"/>
    <hyperlink ref="G23:G35" r:id="rId8" display="③厚生労働省第23回社会保障審議会年金部会(令和6年12月10日開催)において配布された「親と同居する子に対する遺族基礎年金の支給停止規定の見直し」とする資料3の17ページ" xr:uid="{E6F0D9CA-AC3E-48DE-B0B3-371D3BC02B0B}"/>
    <hyperlink ref="G36" r:id="rId9" xr:uid="{BD4FA306-6FE8-4D4F-9FA7-5EE3DAEE19C1}"/>
    <hyperlink ref="G20:G22" r:id="rId10" display="②左記遺族基礎年金欄で下線を付した条文名に係る新旧対照表" xr:uid="{1BD6EAE4-DDC7-4A59-815E-C2759935FE36}"/>
    <hyperlink ref="G37:G39" r:id="rId11" display="⑤左記遺族厚生年金欄で下線を付した条文名に係る新旧対照表" xr:uid="{B7543E37-1E0A-4DB2-968D-5FD45E3876E7}"/>
  </hyperlinks>
  <pageMargins left="0.7" right="0.7" top="0.75" bottom="0.75" header="0.3" footer="0.3"/>
  <pageSetup paperSize="9" scale="31" orientation="portrait" horizontalDpi="4294967292" verticalDpi="0"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F2B20-2378-4E76-B378-364BC77E856E}">
  <sheetPr>
    <pageSetUpPr fitToPage="1"/>
  </sheetPr>
  <dimension ref="A1:S93"/>
  <sheetViews>
    <sheetView topLeftCell="A67" zoomScaleNormal="100" workbookViewId="0">
      <selection activeCell="D85" sqref="D85"/>
    </sheetView>
  </sheetViews>
  <sheetFormatPr defaultRowHeight="18.75" x14ac:dyDescent="0.4"/>
  <cols>
    <col min="2" max="5" width="10.75" customWidth="1"/>
    <col min="6" max="6" width="15.875" customWidth="1"/>
  </cols>
  <sheetData>
    <row r="1" spans="1:17" ht="18" customHeight="1" x14ac:dyDescent="0.4">
      <c r="A1" s="639" t="s">
        <v>177</v>
      </c>
      <c r="B1" s="639"/>
      <c r="C1" s="639"/>
      <c r="D1" s="639"/>
      <c r="E1" s="639"/>
      <c r="F1" s="639"/>
      <c r="G1" s="58"/>
      <c r="H1" s="58"/>
      <c r="I1" s="58"/>
    </row>
    <row r="2" spans="1:17" ht="18" customHeight="1" thickBot="1" x14ac:dyDescent="0.45">
      <c r="A2" s="639"/>
      <c r="B2" s="639"/>
      <c r="C2" s="639"/>
      <c r="D2" s="639"/>
      <c r="E2" s="639"/>
      <c r="F2" s="639"/>
      <c r="G2" s="58"/>
      <c r="H2" s="58"/>
      <c r="I2" s="58"/>
    </row>
    <row r="3" spans="1:17" ht="18.600000000000001" customHeight="1" thickTop="1" thickBot="1" x14ac:dyDescent="0.45">
      <c r="A3" s="59"/>
      <c r="B3" s="60" t="s">
        <v>178</v>
      </c>
      <c r="C3" s="59"/>
      <c r="D3" s="193" t="s">
        <v>179</v>
      </c>
      <c r="E3" s="193"/>
      <c r="F3" s="61">
        <v>510000</v>
      </c>
      <c r="G3" s="640" t="s">
        <v>180</v>
      </c>
      <c r="H3" s="640"/>
      <c r="I3" s="640"/>
      <c r="J3" s="640"/>
      <c r="K3" s="640"/>
      <c r="L3" s="640"/>
    </row>
    <row r="4" spans="1:17" ht="24.75" customHeight="1" thickTop="1" thickBot="1" x14ac:dyDescent="0.45">
      <c r="B4" s="599" t="s">
        <v>181</v>
      </c>
      <c r="C4" s="600"/>
      <c r="D4" s="600"/>
      <c r="E4" s="601"/>
      <c r="F4" s="62">
        <v>150000</v>
      </c>
      <c r="G4" s="63">
        <f>IF(G8&gt;=F4,0,F4)</f>
        <v>150000</v>
      </c>
      <c r="H4" s="64"/>
      <c r="I4" s="641" t="s">
        <v>1</v>
      </c>
      <c r="J4" s="641"/>
    </row>
    <row r="5" spans="1:17" ht="33" thickTop="1" thickBot="1" x14ac:dyDescent="0.45">
      <c r="B5" s="602" t="s">
        <v>182</v>
      </c>
      <c r="C5" s="603"/>
      <c r="D5" s="603"/>
      <c r="E5" s="604"/>
      <c r="F5" s="66">
        <f>(F6+(F7/12))</f>
        <v>425000</v>
      </c>
      <c r="G5" s="67">
        <f>F5</f>
        <v>425000</v>
      </c>
      <c r="I5" s="13" t="s">
        <v>183</v>
      </c>
      <c r="J5" s="68">
        <v>470000</v>
      </c>
    </row>
    <row r="6" spans="1:17" ht="32.25" thickTop="1" x14ac:dyDescent="0.4">
      <c r="B6" s="605" t="s">
        <v>184</v>
      </c>
      <c r="C6" s="606"/>
      <c r="D6" s="606"/>
      <c r="E6" s="607"/>
      <c r="F6" s="69">
        <v>300000</v>
      </c>
      <c r="G6" s="70"/>
      <c r="I6" s="13" t="s">
        <v>185</v>
      </c>
      <c r="J6" s="68">
        <v>480000</v>
      </c>
    </row>
    <row r="7" spans="1:17" ht="32.25" thickBot="1" x14ac:dyDescent="0.45">
      <c r="B7" s="608" t="s">
        <v>186</v>
      </c>
      <c r="C7" s="609"/>
      <c r="D7" s="609"/>
      <c r="E7" s="610"/>
      <c r="F7" s="71">
        <v>1500000</v>
      </c>
      <c r="G7" s="70"/>
      <c r="I7" s="13" t="s">
        <v>187</v>
      </c>
      <c r="J7" s="68">
        <v>500000</v>
      </c>
    </row>
    <row r="8" spans="1:17" ht="33" thickTop="1" thickBot="1" x14ac:dyDescent="0.45">
      <c r="B8" s="611" t="s">
        <v>188</v>
      </c>
      <c r="C8" s="612"/>
      <c r="D8" s="612"/>
      <c r="E8" s="613"/>
      <c r="F8" s="72">
        <f>IF(F9&lt;0,F4,F4-F9)</f>
        <v>32500</v>
      </c>
      <c r="G8" s="67">
        <f>IF(((F4+F5-F3)/1/2)&lt;0,0,F8)</f>
        <v>32500</v>
      </c>
      <c r="I8" s="13" t="s">
        <v>189</v>
      </c>
      <c r="J8" s="68">
        <v>510000</v>
      </c>
    </row>
    <row r="9" spans="1:17" ht="31.5" customHeight="1" thickTop="1" x14ac:dyDescent="0.4">
      <c r="B9" s="614" t="s">
        <v>190</v>
      </c>
      <c r="C9" s="615"/>
      <c r="D9" s="615"/>
      <c r="E9" s="616"/>
      <c r="F9" s="73">
        <f>IF(IF(F4+F5&lt;=$F$3,F4,F4-(F4+F5-$F$3)/2)&lt;0,0,IF(F4+F5&lt;=$F$3,F4,F4-(F4+F5-$F$3)/2))</f>
        <v>117500</v>
      </c>
      <c r="G9" s="70"/>
      <c r="I9" s="13" t="s">
        <v>191</v>
      </c>
      <c r="J9" s="74">
        <v>620000</v>
      </c>
      <c r="K9" s="642" t="s">
        <v>192</v>
      </c>
      <c r="L9" s="642"/>
      <c r="M9" s="642"/>
      <c r="N9" s="642"/>
      <c r="O9" s="642"/>
      <c r="P9" s="642"/>
      <c r="Q9" s="642"/>
    </row>
    <row r="10" spans="1:17" ht="32.25" customHeight="1" thickBot="1" x14ac:dyDescent="0.45">
      <c r="B10" s="617" t="s">
        <v>193</v>
      </c>
      <c r="C10" s="618"/>
      <c r="D10" s="618"/>
      <c r="E10" s="619"/>
      <c r="F10" s="75">
        <f>F6+IF(F9&lt;0,0,F9)</f>
        <v>417500</v>
      </c>
      <c r="G10" s="70"/>
      <c r="H10" s="76"/>
      <c r="I10" s="77"/>
      <c r="J10" s="78" t="s">
        <v>194</v>
      </c>
      <c r="K10" s="620" t="s">
        <v>195</v>
      </c>
      <c r="L10" s="620"/>
      <c r="M10" s="620"/>
      <c r="N10" s="620"/>
      <c r="O10" s="620"/>
      <c r="P10" s="620"/>
      <c r="Q10" s="620"/>
    </row>
    <row r="11" spans="1:17" ht="20.25" thickTop="1" thickBot="1" x14ac:dyDescent="0.45">
      <c r="F11" s="79"/>
      <c r="G11" s="80"/>
      <c r="J11" s="81"/>
      <c r="K11" s="81"/>
      <c r="L11" s="81"/>
      <c r="M11" s="81"/>
    </row>
    <row r="12" spans="1:17" ht="21.75" thickTop="1" thickBot="1" x14ac:dyDescent="0.45">
      <c r="A12" s="1" t="s">
        <v>196</v>
      </c>
      <c r="B12" s="1"/>
      <c r="F12" s="65" t="s">
        <v>1</v>
      </c>
      <c r="G12" s="65" t="s">
        <v>1</v>
      </c>
      <c r="K12" s="82"/>
      <c r="L12" s="82"/>
      <c r="M12" s="82"/>
      <c r="N12" s="82"/>
    </row>
    <row r="13" spans="1:17" ht="18.75" customHeight="1" x14ac:dyDescent="0.4">
      <c r="A13" s="51" t="s">
        <v>197</v>
      </c>
      <c r="B13" s="1" t="s">
        <v>198</v>
      </c>
      <c r="F13" s="2" t="s">
        <v>199</v>
      </c>
      <c r="G13" s="621" t="s">
        <v>200</v>
      </c>
      <c r="H13" s="622"/>
      <c r="I13" s="622"/>
      <c r="J13" s="622"/>
      <c r="K13" s="622"/>
      <c r="L13" s="622"/>
      <c r="M13" s="622"/>
      <c r="N13" s="622"/>
      <c r="O13" s="622"/>
      <c r="P13" s="622"/>
      <c r="Q13" s="623"/>
    </row>
    <row r="14" spans="1:17" ht="19.5" thickBot="1" x14ac:dyDescent="0.45">
      <c r="A14" s="51" t="s">
        <v>197</v>
      </c>
      <c r="B14" s="1" t="s">
        <v>201</v>
      </c>
      <c r="G14" s="624"/>
      <c r="H14" s="625"/>
      <c r="I14" s="625"/>
      <c r="J14" s="625"/>
      <c r="K14" s="625"/>
      <c r="L14" s="625"/>
      <c r="M14" s="625"/>
      <c r="N14" s="625"/>
      <c r="O14" s="625"/>
      <c r="P14" s="625"/>
      <c r="Q14" s="626"/>
    </row>
    <row r="15" spans="1:17" x14ac:dyDescent="0.4">
      <c r="G15" s="83"/>
      <c r="H15" s="83"/>
      <c r="I15" s="83"/>
      <c r="J15" s="83"/>
      <c r="K15" s="83"/>
      <c r="L15" s="83"/>
      <c r="M15" s="83"/>
      <c r="N15" s="83"/>
      <c r="O15" s="83"/>
      <c r="P15" s="83"/>
      <c r="Q15" s="83"/>
    </row>
    <row r="16" spans="1:17" x14ac:dyDescent="0.4">
      <c r="A16" s="1" t="s">
        <v>202</v>
      </c>
      <c r="G16" s="83"/>
      <c r="H16" s="83"/>
      <c r="I16" s="83"/>
      <c r="J16" s="83"/>
      <c r="K16" s="83"/>
      <c r="L16" s="83"/>
      <c r="M16" s="83"/>
      <c r="N16" s="83"/>
      <c r="O16" s="83"/>
      <c r="P16" s="83"/>
      <c r="Q16" s="83"/>
    </row>
    <row r="17" spans="1:19" x14ac:dyDescent="0.4">
      <c r="A17" s="51" t="s">
        <v>197</v>
      </c>
      <c r="B17" s="1" t="s">
        <v>203</v>
      </c>
    </row>
    <row r="18" spans="1:19" x14ac:dyDescent="0.4">
      <c r="A18" s="51" t="s">
        <v>197</v>
      </c>
      <c r="B18" s="1" t="s">
        <v>204</v>
      </c>
    </row>
    <row r="19" spans="1:19" x14ac:dyDescent="0.4">
      <c r="A19" s="51" t="s">
        <v>197</v>
      </c>
      <c r="B19" s="1" t="s">
        <v>205</v>
      </c>
    </row>
    <row r="21" spans="1:19" x14ac:dyDescent="0.4">
      <c r="A21" s="84" t="s">
        <v>206</v>
      </c>
      <c r="B21" s="1" t="s">
        <v>207</v>
      </c>
    </row>
    <row r="22" spans="1:19" x14ac:dyDescent="0.4">
      <c r="A22" s="84" t="s">
        <v>208</v>
      </c>
      <c r="B22" s="1" t="s">
        <v>209</v>
      </c>
    </row>
    <row r="23" spans="1:19" x14ac:dyDescent="0.4">
      <c r="A23" s="84" t="s">
        <v>210</v>
      </c>
      <c r="B23" s="1" t="s">
        <v>211</v>
      </c>
    </row>
    <row r="24" spans="1:19" ht="18.75" customHeight="1" x14ac:dyDescent="0.4">
      <c r="B24" s="627" t="s">
        <v>212</v>
      </c>
      <c r="C24" s="627"/>
      <c r="D24" s="627"/>
      <c r="E24" s="627"/>
      <c r="F24" s="627"/>
      <c r="N24" s="85"/>
      <c r="O24" s="85"/>
      <c r="P24" s="85"/>
      <c r="Q24" s="85"/>
      <c r="R24" s="85"/>
      <c r="S24" s="85"/>
    </row>
    <row r="25" spans="1:19" x14ac:dyDescent="0.4">
      <c r="A25" s="84" t="s">
        <v>213</v>
      </c>
      <c r="B25" s="1" t="s">
        <v>211</v>
      </c>
      <c r="N25" s="85"/>
      <c r="O25" s="85"/>
      <c r="P25" s="85"/>
      <c r="Q25" s="85"/>
      <c r="R25" s="85"/>
      <c r="S25" s="85"/>
    </row>
    <row r="26" spans="1:19" x14ac:dyDescent="0.4">
      <c r="B26" s="627" t="s">
        <v>214</v>
      </c>
      <c r="C26" s="627"/>
      <c r="D26" s="627"/>
      <c r="E26" s="627"/>
      <c r="F26" s="627"/>
      <c r="N26" s="85"/>
      <c r="O26" s="85"/>
      <c r="P26" s="85"/>
      <c r="Q26" s="85"/>
      <c r="R26" s="85"/>
      <c r="S26" s="85"/>
    </row>
    <row r="27" spans="1:19" ht="19.5" thickBot="1" x14ac:dyDescent="0.45">
      <c r="A27" s="84"/>
      <c r="N27" s="85"/>
      <c r="O27" s="85"/>
      <c r="P27" s="85"/>
      <c r="Q27" s="85"/>
      <c r="R27" s="85"/>
      <c r="S27" s="85"/>
    </row>
    <row r="28" spans="1:19" ht="18.75" customHeight="1" x14ac:dyDescent="0.4">
      <c r="B28" s="193" t="s">
        <v>215</v>
      </c>
      <c r="C28" s="193"/>
      <c r="D28" s="193"/>
      <c r="E28" s="193"/>
      <c r="F28" s="628" t="s">
        <v>216</v>
      </c>
      <c r="G28" s="629"/>
      <c r="H28" s="629"/>
      <c r="I28" s="629"/>
      <c r="J28" s="629"/>
      <c r="K28" s="629"/>
      <c r="L28" s="629"/>
      <c r="M28" s="630"/>
      <c r="N28" s="85"/>
      <c r="O28" s="85"/>
      <c r="P28" s="85"/>
      <c r="Q28" s="85"/>
      <c r="R28" s="85"/>
      <c r="S28" s="85"/>
    </row>
    <row r="29" spans="1:19" x14ac:dyDescent="0.4">
      <c r="F29" s="631"/>
      <c r="G29" s="632"/>
      <c r="H29" s="632"/>
      <c r="I29" s="632"/>
      <c r="J29" s="632"/>
      <c r="K29" s="632"/>
      <c r="L29" s="632"/>
      <c r="M29" s="633"/>
      <c r="N29" s="85"/>
      <c r="O29" s="85"/>
      <c r="P29" s="85"/>
      <c r="Q29" s="85"/>
      <c r="R29" s="85"/>
      <c r="S29" s="85"/>
    </row>
    <row r="30" spans="1:19" x14ac:dyDescent="0.4">
      <c r="F30" s="631"/>
      <c r="G30" s="632"/>
      <c r="H30" s="632"/>
      <c r="I30" s="632"/>
      <c r="J30" s="632"/>
      <c r="K30" s="632"/>
      <c r="L30" s="632"/>
      <c r="M30" s="633"/>
      <c r="N30" s="85"/>
      <c r="O30" s="85"/>
      <c r="P30" s="85"/>
      <c r="Q30" s="85"/>
      <c r="R30" s="85"/>
      <c r="S30" s="85"/>
    </row>
    <row r="31" spans="1:19" x14ac:dyDescent="0.4">
      <c r="F31" s="631"/>
      <c r="G31" s="632"/>
      <c r="H31" s="632"/>
      <c r="I31" s="632"/>
      <c r="J31" s="632"/>
      <c r="K31" s="632"/>
      <c r="L31" s="632"/>
      <c r="M31" s="633"/>
      <c r="N31" s="85"/>
      <c r="O31" s="85"/>
      <c r="P31" s="85"/>
      <c r="Q31" s="85"/>
      <c r="R31" s="85"/>
      <c r="S31" s="85"/>
    </row>
    <row r="32" spans="1:19" x14ac:dyDescent="0.4">
      <c r="F32" s="631"/>
      <c r="G32" s="632"/>
      <c r="H32" s="632"/>
      <c r="I32" s="632"/>
      <c r="J32" s="632"/>
      <c r="K32" s="632"/>
      <c r="L32" s="632"/>
      <c r="M32" s="633"/>
      <c r="N32" s="85"/>
      <c r="O32" s="85"/>
      <c r="P32" s="85"/>
      <c r="Q32" s="85"/>
      <c r="R32" s="85"/>
      <c r="S32" s="85"/>
    </row>
    <row r="33" spans="2:19" x14ac:dyDescent="0.4">
      <c r="F33" s="631"/>
      <c r="G33" s="632"/>
      <c r="H33" s="632"/>
      <c r="I33" s="632"/>
      <c r="J33" s="632"/>
      <c r="K33" s="632"/>
      <c r="L33" s="632"/>
      <c r="M33" s="633"/>
      <c r="N33" s="85"/>
      <c r="O33" s="85"/>
      <c r="P33" s="85"/>
      <c r="Q33" s="85"/>
      <c r="R33" s="85"/>
      <c r="S33" s="85"/>
    </row>
    <row r="34" spans="2:19" x14ac:dyDescent="0.4">
      <c r="F34" s="631"/>
      <c r="G34" s="632"/>
      <c r="H34" s="632"/>
      <c r="I34" s="632"/>
      <c r="J34" s="632"/>
      <c r="K34" s="632"/>
      <c r="L34" s="632"/>
      <c r="M34" s="633"/>
      <c r="N34" s="85"/>
      <c r="O34" s="85"/>
      <c r="P34" s="85"/>
      <c r="Q34" s="85"/>
      <c r="R34" s="85"/>
      <c r="S34" s="85"/>
    </row>
    <row r="35" spans="2:19" x14ac:dyDescent="0.4">
      <c r="F35" s="631"/>
      <c r="G35" s="632"/>
      <c r="H35" s="632"/>
      <c r="I35" s="632"/>
      <c r="J35" s="632"/>
      <c r="K35" s="632"/>
      <c r="L35" s="632"/>
      <c r="M35" s="633"/>
      <c r="N35" s="85"/>
      <c r="O35" s="85"/>
      <c r="P35" s="85"/>
      <c r="Q35" s="85"/>
      <c r="R35" s="85"/>
      <c r="S35" s="85"/>
    </row>
    <row r="36" spans="2:19" x14ac:dyDescent="0.4">
      <c r="F36" s="631"/>
      <c r="G36" s="632"/>
      <c r="H36" s="632"/>
      <c r="I36" s="632"/>
      <c r="J36" s="632"/>
      <c r="K36" s="632"/>
      <c r="L36" s="632"/>
      <c r="M36" s="633"/>
      <c r="N36" s="85"/>
      <c r="O36" s="85"/>
      <c r="P36" s="85"/>
      <c r="Q36" s="85"/>
      <c r="R36" s="85"/>
      <c r="S36" s="85"/>
    </row>
    <row r="37" spans="2:19" x14ac:dyDescent="0.4">
      <c r="F37" s="631"/>
      <c r="G37" s="632"/>
      <c r="H37" s="632"/>
      <c r="I37" s="632"/>
      <c r="J37" s="632"/>
      <c r="K37" s="632"/>
      <c r="L37" s="632"/>
      <c r="M37" s="633"/>
      <c r="N37" s="85"/>
      <c r="O37" s="85"/>
      <c r="P37" s="85"/>
      <c r="Q37" s="85"/>
      <c r="R37" s="85"/>
      <c r="S37" s="85"/>
    </row>
    <row r="38" spans="2:19" x14ac:dyDescent="0.4">
      <c r="F38" s="631"/>
      <c r="G38" s="632"/>
      <c r="H38" s="632"/>
      <c r="I38" s="632"/>
      <c r="J38" s="632"/>
      <c r="K38" s="632"/>
      <c r="L38" s="632"/>
      <c r="M38" s="633"/>
    </row>
    <row r="39" spans="2:19" x14ac:dyDescent="0.4">
      <c r="F39" s="631"/>
      <c r="G39" s="632"/>
      <c r="H39" s="632"/>
      <c r="I39" s="632"/>
      <c r="J39" s="632"/>
      <c r="K39" s="632"/>
      <c r="L39" s="632"/>
      <c r="M39" s="633"/>
    </row>
    <row r="40" spans="2:19" x14ac:dyDescent="0.4">
      <c r="F40" s="631"/>
      <c r="G40" s="632"/>
      <c r="H40" s="632"/>
      <c r="I40" s="632"/>
      <c r="J40" s="632"/>
      <c r="K40" s="632"/>
      <c r="L40" s="632"/>
      <c r="M40" s="633"/>
    </row>
    <row r="41" spans="2:19" x14ac:dyDescent="0.4">
      <c r="F41" s="631"/>
      <c r="G41" s="632"/>
      <c r="H41" s="632"/>
      <c r="I41" s="632"/>
      <c r="J41" s="632"/>
      <c r="K41" s="632"/>
      <c r="L41" s="632"/>
      <c r="M41" s="633"/>
    </row>
    <row r="42" spans="2:19" x14ac:dyDescent="0.4">
      <c r="F42" s="631"/>
      <c r="G42" s="632"/>
      <c r="H42" s="632"/>
      <c r="I42" s="632"/>
      <c r="J42" s="632"/>
      <c r="K42" s="632"/>
      <c r="L42" s="632"/>
      <c r="M42" s="633"/>
    </row>
    <row r="43" spans="2:19" ht="19.5" thickBot="1" x14ac:dyDescent="0.45">
      <c r="F43" s="634"/>
      <c r="G43" s="635"/>
      <c r="H43" s="635"/>
      <c r="I43" s="635"/>
      <c r="J43" s="635"/>
      <c r="K43" s="635"/>
      <c r="L43" s="635"/>
      <c r="M43" s="636"/>
    </row>
    <row r="44" spans="2:19" x14ac:dyDescent="0.4">
      <c r="F44" s="86"/>
      <c r="G44" s="86"/>
      <c r="H44" s="86"/>
      <c r="I44" s="86"/>
      <c r="J44" s="86"/>
      <c r="K44" s="86"/>
    </row>
    <row r="45" spans="2:19" ht="19.5" thickBot="1" x14ac:dyDescent="0.45"/>
    <row r="46" spans="2:19" ht="25.5" thickTop="1" thickBot="1" x14ac:dyDescent="0.45">
      <c r="B46" s="60" t="s">
        <v>217</v>
      </c>
      <c r="C46" s="59"/>
      <c r="D46" s="193" t="s">
        <v>179</v>
      </c>
      <c r="E46" s="193"/>
      <c r="F46" s="61">
        <v>510000</v>
      </c>
      <c r="G46" s="640" t="s">
        <v>180</v>
      </c>
      <c r="H46" s="640"/>
      <c r="I46" s="640"/>
      <c r="J46" s="640"/>
      <c r="K46" s="640"/>
      <c r="L46" s="640"/>
    </row>
    <row r="47" spans="2:19" ht="32.25" customHeight="1" thickTop="1" thickBot="1" x14ac:dyDescent="0.45">
      <c r="B47" s="599" t="s">
        <v>181</v>
      </c>
      <c r="C47" s="600"/>
      <c r="D47" s="600"/>
      <c r="E47" s="601"/>
      <c r="F47" s="87">
        <v>200000</v>
      </c>
      <c r="G47" s="63">
        <f>IF(G51&gt;=F47,0,F47)</f>
        <v>0</v>
      </c>
      <c r="H47" s="88" t="s">
        <v>218</v>
      </c>
      <c r="I47" s="596" t="s">
        <v>219</v>
      </c>
      <c r="J47" s="597"/>
      <c r="K47" s="597"/>
      <c r="L47" s="597"/>
      <c r="M47" s="598"/>
    </row>
    <row r="48" spans="2:19" ht="32.25" customHeight="1" thickTop="1" thickBot="1" x14ac:dyDescent="0.45">
      <c r="B48" s="602" t="s">
        <v>182</v>
      </c>
      <c r="C48" s="603"/>
      <c r="D48" s="603"/>
      <c r="E48" s="604"/>
      <c r="F48" s="89">
        <f>(F49+(F50/12))</f>
        <v>775000</v>
      </c>
      <c r="G48" s="67">
        <f>F48</f>
        <v>775000</v>
      </c>
      <c r="I48" s="590"/>
      <c r="J48" s="591"/>
      <c r="K48" s="591"/>
      <c r="L48" s="591"/>
      <c r="M48" s="592"/>
    </row>
    <row r="49" spans="2:17" ht="32.25" customHeight="1" thickTop="1" x14ac:dyDescent="0.4">
      <c r="B49" s="605" t="s">
        <v>184</v>
      </c>
      <c r="C49" s="606"/>
      <c r="D49" s="606"/>
      <c r="E49" s="607"/>
      <c r="F49" s="69">
        <v>650000</v>
      </c>
      <c r="G49" s="70"/>
      <c r="I49" s="590"/>
      <c r="J49" s="591"/>
      <c r="K49" s="591"/>
      <c r="L49" s="591"/>
      <c r="M49" s="592"/>
    </row>
    <row r="50" spans="2:17" ht="32.25" customHeight="1" thickBot="1" x14ac:dyDescent="0.45">
      <c r="B50" s="608" t="s">
        <v>186</v>
      </c>
      <c r="C50" s="609"/>
      <c r="D50" s="609"/>
      <c r="E50" s="610"/>
      <c r="F50" s="71">
        <v>1500000</v>
      </c>
      <c r="G50" s="70"/>
      <c r="I50" s="590"/>
      <c r="J50" s="591"/>
      <c r="K50" s="591"/>
      <c r="L50" s="591"/>
      <c r="M50" s="592"/>
    </row>
    <row r="51" spans="2:17" ht="32.25" customHeight="1" thickTop="1" thickBot="1" x14ac:dyDescent="0.45">
      <c r="B51" s="611" t="s">
        <v>188</v>
      </c>
      <c r="C51" s="612"/>
      <c r="D51" s="612"/>
      <c r="E51" s="613"/>
      <c r="F51" s="90">
        <f>IF(F52&lt;0,F47,F47-F52)</f>
        <v>200000</v>
      </c>
      <c r="G51" s="67">
        <f>IF(((F47+F48-F46)/1/2)&lt;0,0,F51)</f>
        <v>200000</v>
      </c>
      <c r="H51" s="91" t="s">
        <v>220</v>
      </c>
      <c r="I51" s="590"/>
      <c r="J51" s="591"/>
      <c r="K51" s="591"/>
      <c r="L51" s="591"/>
      <c r="M51" s="592"/>
    </row>
    <row r="52" spans="2:17" ht="32.25" customHeight="1" thickTop="1" x14ac:dyDescent="0.4">
      <c r="B52" s="614" t="s">
        <v>190</v>
      </c>
      <c r="C52" s="615"/>
      <c r="D52" s="615"/>
      <c r="E52" s="616"/>
      <c r="F52" s="73">
        <f>IF(IF(F47+F48&lt;=$F$3,F47,F47-(F47+F48-$F$3)/2)&lt;0,0,IF(F47+F48&lt;=$F$3,F47,F47-(F47+F48-$F$3)/2))</f>
        <v>0</v>
      </c>
      <c r="I52" s="590"/>
      <c r="J52" s="591"/>
      <c r="K52" s="591"/>
      <c r="L52" s="591"/>
      <c r="M52" s="592"/>
    </row>
    <row r="53" spans="2:17" ht="32.25" customHeight="1" thickBot="1" x14ac:dyDescent="0.45">
      <c r="B53" s="617" t="s">
        <v>193</v>
      </c>
      <c r="C53" s="618"/>
      <c r="D53" s="618"/>
      <c r="E53" s="619"/>
      <c r="F53" s="75">
        <f>F49+IF(F52&lt;0,0,F52)</f>
        <v>650000</v>
      </c>
      <c r="I53" s="590"/>
      <c r="J53" s="591"/>
      <c r="K53" s="591"/>
      <c r="L53" s="591"/>
      <c r="M53" s="592"/>
    </row>
    <row r="54" spans="2:17" ht="32.25" customHeight="1" thickTop="1" thickBot="1" x14ac:dyDescent="0.45">
      <c r="F54" s="79"/>
      <c r="G54" s="80"/>
      <c r="I54" s="593"/>
      <c r="J54" s="594"/>
      <c r="K54" s="594"/>
      <c r="L54" s="594"/>
      <c r="M54" s="595"/>
    </row>
    <row r="55" spans="2:17" ht="21.75" thickTop="1" thickBot="1" x14ac:dyDescent="0.45">
      <c r="F55" s="65" t="s">
        <v>1</v>
      </c>
      <c r="G55" s="65" t="s">
        <v>1</v>
      </c>
    </row>
    <row r="56" spans="2:17" ht="18.75" customHeight="1" x14ac:dyDescent="0.4">
      <c r="F56" s="2" t="s">
        <v>199</v>
      </c>
      <c r="G56" s="581" t="s">
        <v>221</v>
      </c>
      <c r="H56" s="582"/>
      <c r="I56" s="582"/>
      <c r="J56" s="582"/>
      <c r="K56" s="582"/>
      <c r="L56" s="582"/>
      <c r="M56" s="582"/>
      <c r="N56" s="582"/>
      <c r="O56" s="582"/>
      <c r="P56" s="582"/>
      <c r="Q56" s="583"/>
    </row>
    <row r="57" spans="2:17" x14ac:dyDescent="0.4">
      <c r="G57" s="584"/>
      <c r="H57" s="585"/>
      <c r="I57" s="585"/>
      <c r="J57" s="585"/>
      <c r="K57" s="585"/>
      <c r="L57" s="585"/>
      <c r="M57" s="585"/>
      <c r="N57" s="585"/>
      <c r="O57" s="585"/>
      <c r="P57" s="585"/>
      <c r="Q57" s="586"/>
    </row>
    <row r="58" spans="2:17" x14ac:dyDescent="0.4">
      <c r="G58" s="584"/>
      <c r="H58" s="585"/>
      <c r="I58" s="585"/>
      <c r="J58" s="585"/>
      <c r="K58" s="585"/>
      <c r="L58" s="585"/>
      <c r="M58" s="585"/>
      <c r="N58" s="585"/>
      <c r="O58" s="585"/>
      <c r="P58" s="585"/>
      <c r="Q58" s="586"/>
    </row>
    <row r="59" spans="2:17" ht="19.5" thickBot="1" x14ac:dyDescent="0.45">
      <c r="G59" s="587"/>
      <c r="H59" s="588"/>
      <c r="I59" s="588"/>
      <c r="J59" s="588"/>
      <c r="K59" s="588"/>
      <c r="L59" s="588"/>
      <c r="M59" s="588"/>
      <c r="N59" s="588"/>
      <c r="O59" s="588"/>
      <c r="P59" s="588"/>
      <c r="Q59" s="589"/>
    </row>
    <row r="60" spans="2:17" ht="21" customHeight="1" x14ac:dyDescent="0.4">
      <c r="G60" s="590" t="s">
        <v>222</v>
      </c>
      <c r="H60" s="591"/>
      <c r="I60" s="591"/>
      <c r="J60" s="591"/>
      <c r="K60" s="591"/>
      <c r="L60" s="591"/>
      <c r="M60" s="591"/>
      <c r="N60" s="591"/>
      <c r="O60" s="591"/>
      <c r="P60" s="591"/>
      <c r="Q60" s="592"/>
    </row>
    <row r="61" spans="2:17" ht="21" customHeight="1" x14ac:dyDescent="0.4">
      <c r="G61" s="590"/>
      <c r="H61" s="591"/>
      <c r="I61" s="591"/>
      <c r="J61" s="591"/>
      <c r="K61" s="591"/>
      <c r="L61" s="591"/>
      <c r="M61" s="591"/>
      <c r="N61" s="591"/>
      <c r="O61" s="591"/>
      <c r="P61" s="591"/>
      <c r="Q61" s="592"/>
    </row>
    <row r="62" spans="2:17" ht="21" customHeight="1" thickBot="1" x14ac:dyDescent="0.45">
      <c r="G62" s="593"/>
      <c r="H62" s="594"/>
      <c r="I62" s="594"/>
      <c r="J62" s="594"/>
      <c r="K62" s="594"/>
      <c r="L62" s="594"/>
      <c r="M62" s="594"/>
      <c r="N62" s="594"/>
      <c r="O62" s="594"/>
      <c r="P62" s="594"/>
      <c r="Q62" s="595"/>
    </row>
    <row r="65" spans="2:17" x14ac:dyDescent="0.4">
      <c r="B65" s="60" t="s">
        <v>223</v>
      </c>
    </row>
    <row r="66" spans="2:17" ht="19.5" thickBot="1" x14ac:dyDescent="0.45"/>
    <row r="67" spans="2:17" ht="18.75" customHeight="1" x14ac:dyDescent="0.4">
      <c r="J67" s="596" t="s">
        <v>224</v>
      </c>
      <c r="K67" s="597"/>
      <c r="L67" s="597"/>
      <c r="M67" s="597"/>
      <c r="N67" s="597"/>
      <c r="O67" s="597"/>
      <c r="P67" s="597"/>
      <c r="Q67" s="598"/>
    </row>
    <row r="68" spans="2:17" x14ac:dyDescent="0.4">
      <c r="J68" s="590"/>
      <c r="K68" s="591"/>
      <c r="L68" s="591"/>
      <c r="M68" s="591"/>
      <c r="N68" s="591"/>
      <c r="O68" s="591"/>
      <c r="P68" s="591"/>
      <c r="Q68" s="592"/>
    </row>
    <row r="69" spans="2:17" x14ac:dyDescent="0.4">
      <c r="J69" s="590"/>
      <c r="K69" s="591"/>
      <c r="L69" s="591"/>
      <c r="M69" s="591"/>
      <c r="N69" s="591"/>
      <c r="O69" s="591"/>
      <c r="P69" s="591"/>
      <c r="Q69" s="592"/>
    </row>
    <row r="70" spans="2:17" x14ac:dyDescent="0.4">
      <c r="J70" s="590"/>
      <c r="K70" s="591"/>
      <c r="L70" s="591"/>
      <c r="M70" s="591"/>
      <c r="N70" s="591"/>
      <c r="O70" s="591"/>
      <c r="P70" s="591"/>
      <c r="Q70" s="592"/>
    </row>
    <row r="71" spans="2:17" x14ac:dyDescent="0.4">
      <c r="J71" s="590"/>
      <c r="K71" s="591"/>
      <c r="L71" s="591"/>
      <c r="M71" s="591"/>
      <c r="N71" s="591"/>
      <c r="O71" s="591"/>
      <c r="P71" s="591"/>
      <c r="Q71" s="592"/>
    </row>
    <row r="72" spans="2:17" x14ac:dyDescent="0.4">
      <c r="J72" s="590"/>
      <c r="K72" s="591"/>
      <c r="L72" s="591"/>
      <c r="M72" s="591"/>
      <c r="N72" s="591"/>
      <c r="O72" s="591"/>
      <c r="P72" s="591"/>
      <c r="Q72" s="592"/>
    </row>
    <row r="73" spans="2:17" x14ac:dyDescent="0.4">
      <c r="J73" s="590"/>
      <c r="K73" s="591"/>
      <c r="L73" s="591"/>
      <c r="M73" s="591"/>
      <c r="N73" s="591"/>
      <c r="O73" s="591"/>
      <c r="P73" s="591"/>
      <c r="Q73" s="592"/>
    </row>
    <row r="74" spans="2:17" x14ac:dyDescent="0.4">
      <c r="J74" s="590"/>
      <c r="K74" s="591"/>
      <c r="L74" s="591"/>
      <c r="M74" s="591"/>
      <c r="N74" s="591"/>
      <c r="O74" s="591"/>
      <c r="P74" s="591"/>
      <c r="Q74" s="592"/>
    </row>
    <row r="75" spans="2:17" x14ac:dyDescent="0.4">
      <c r="J75" s="590"/>
      <c r="K75" s="591"/>
      <c r="L75" s="591"/>
      <c r="M75" s="591"/>
      <c r="N75" s="591"/>
      <c r="O75" s="591"/>
      <c r="P75" s="591"/>
      <c r="Q75" s="592"/>
    </row>
    <row r="76" spans="2:17" x14ac:dyDescent="0.4">
      <c r="J76" s="590"/>
      <c r="K76" s="591"/>
      <c r="L76" s="591"/>
      <c r="M76" s="591"/>
      <c r="N76" s="591"/>
      <c r="O76" s="591"/>
      <c r="P76" s="591"/>
      <c r="Q76" s="592"/>
    </row>
    <row r="77" spans="2:17" ht="19.5" thickBot="1" x14ac:dyDescent="0.45">
      <c r="J77" s="593"/>
      <c r="K77" s="594"/>
      <c r="L77" s="594"/>
      <c r="M77" s="594"/>
      <c r="N77" s="594"/>
      <c r="O77" s="594"/>
      <c r="P77" s="594"/>
      <c r="Q77" s="595"/>
    </row>
    <row r="79" spans="2:17" x14ac:dyDescent="0.4">
      <c r="M79" s="637" t="s">
        <v>287</v>
      </c>
      <c r="N79" s="638"/>
    </row>
    <row r="80" spans="2:17" x14ac:dyDescent="0.4">
      <c r="M80" s="638"/>
      <c r="N80" s="638"/>
    </row>
    <row r="81" spans="10:17" ht="19.5" thickBot="1" x14ac:dyDescent="0.45"/>
    <row r="82" spans="10:17" ht="18.75" customHeight="1" x14ac:dyDescent="0.4">
      <c r="J82" s="596" t="s">
        <v>288</v>
      </c>
      <c r="K82" s="597"/>
      <c r="L82" s="597"/>
      <c r="M82" s="597"/>
      <c r="N82" s="597"/>
      <c r="O82" s="597"/>
      <c r="P82" s="597"/>
      <c r="Q82" s="598"/>
    </row>
    <row r="83" spans="10:17" x14ac:dyDescent="0.4">
      <c r="J83" s="590"/>
      <c r="K83" s="591"/>
      <c r="L83" s="591"/>
      <c r="M83" s="591"/>
      <c r="N83" s="591"/>
      <c r="O83" s="591"/>
      <c r="P83" s="591"/>
      <c r="Q83" s="592"/>
    </row>
    <row r="84" spans="10:17" x14ac:dyDescent="0.4">
      <c r="J84" s="590"/>
      <c r="K84" s="591"/>
      <c r="L84" s="591"/>
      <c r="M84" s="591"/>
      <c r="N84" s="591"/>
      <c r="O84" s="591"/>
      <c r="P84" s="591"/>
      <c r="Q84" s="592"/>
    </row>
    <row r="85" spans="10:17" x14ac:dyDescent="0.4">
      <c r="J85" s="590"/>
      <c r="K85" s="591"/>
      <c r="L85" s="591"/>
      <c r="M85" s="591"/>
      <c r="N85" s="591"/>
      <c r="O85" s="591"/>
      <c r="P85" s="591"/>
      <c r="Q85" s="592"/>
    </row>
    <row r="86" spans="10:17" x14ac:dyDescent="0.4">
      <c r="J86" s="590"/>
      <c r="K86" s="591"/>
      <c r="L86" s="591"/>
      <c r="M86" s="591"/>
      <c r="N86" s="591"/>
      <c r="O86" s="591"/>
      <c r="P86" s="591"/>
      <c r="Q86" s="592"/>
    </row>
    <row r="87" spans="10:17" x14ac:dyDescent="0.4">
      <c r="J87" s="590"/>
      <c r="K87" s="591"/>
      <c r="L87" s="591"/>
      <c r="M87" s="591"/>
      <c r="N87" s="591"/>
      <c r="O87" s="591"/>
      <c r="P87" s="591"/>
      <c r="Q87" s="592"/>
    </row>
    <row r="88" spans="10:17" x14ac:dyDescent="0.4">
      <c r="J88" s="590"/>
      <c r="K88" s="591"/>
      <c r="L88" s="591"/>
      <c r="M88" s="591"/>
      <c r="N88" s="591"/>
      <c r="O88" s="591"/>
      <c r="P88" s="591"/>
      <c r="Q88" s="592"/>
    </row>
    <row r="89" spans="10:17" x14ac:dyDescent="0.4">
      <c r="J89" s="590"/>
      <c r="K89" s="591"/>
      <c r="L89" s="591"/>
      <c r="M89" s="591"/>
      <c r="N89" s="591"/>
      <c r="O89" s="591"/>
      <c r="P89" s="591"/>
      <c r="Q89" s="592"/>
    </row>
    <row r="90" spans="10:17" x14ac:dyDescent="0.4">
      <c r="J90" s="590"/>
      <c r="K90" s="591"/>
      <c r="L90" s="591"/>
      <c r="M90" s="591"/>
      <c r="N90" s="591"/>
      <c r="O90" s="591"/>
      <c r="P90" s="591"/>
      <c r="Q90" s="592"/>
    </row>
    <row r="91" spans="10:17" x14ac:dyDescent="0.4">
      <c r="J91" s="590"/>
      <c r="K91" s="591"/>
      <c r="L91" s="591"/>
      <c r="M91" s="591"/>
      <c r="N91" s="591"/>
      <c r="O91" s="591"/>
      <c r="P91" s="591"/>
      <c r="Q91" s="592"/>
    </row>
    <row r="92" spans="10:17" x14ac:dyDescent="0.4">
      <c r="J92" s="590"/>
      <c r="K92" s="591"/>
      <c r="L92" s="591"/>
      <c r="M92" s="591"/>
      <c r="N92" s="591"/>
      <c r="O92" s="591"/>
      <c r="P92" s="591"/>
      <c r="Q92" s="592"/>
    </row>
    <row r="93" spans="10:17" ht="19.5" thickBot="1" x14ac:dyDescent="0.45">
      <c r="J93" s="593"/>
      <c r="K93" s="594"/>
      <c r="L93" s="594"/>
      <c r="M93" s="594"/>
      <c r="N93" s="594"/>
      <c r="O93" s="594"/>
      <c r="P93" s="594"/>
      <c r="Q93" s="595"/>
    </row>
  </sheetData>
  <mergeCells count="33">
    <mergeCell ref="M79:N80"/>
    <mergeCell ref="J82:Q93"/>
    <mergeCell ref="B5:E5"/>
    <mergeCell ref="A1:F2"/>
    <mergeCell ref="D3:E3"/>
    <mergeCell ref="G3:L3"/>
    <mergeCell ref="B4:E4"/>
    <mergeCell ref="I4:J4"/>
    <mergeCell ref="D46:E46"/>
    <mergeCell ref="G46:L46"/>
    <mergeCell ref="B6:E6"/>
    <mergeCell ref="B7:E7"/>
    <mergeCell ref="B8:E8"/>
    <mergeCell ref="B9:E9"/>
    <mergeCell ref="K9:Q9"/>
    <mergeCell ref="B10:E10"/>
    <mergeCell ref="K10:Q10"/>
    <mergeCell ref="G13:Q14"/>
    <mergeCell ref="B24:F24"/>
    <mergeCell ref="B26:F26"/>
    <mergeCell ref="B28:E28"/>
    <mergeCell ref="F28:M43"/>
    <mergeCell ref="G56:Q59"/>
    <mergeCell ref="G60:Q62"/>
    <mergeCell ref="J67:Q77"/>
    <mergeCell ref="B47:E47"/>
    <mergeCell ref="I47:M54"/>
    <mergeCell ref="B48:E48"/>
    <mergeCell ref="B49:E49"/>
    <mergeCell ref="B50:E50"/>
    <mergeCell ref="B51:E51"/>
    <mergeCell ref="B52:E52"/>
    <mergeCell ref="B53:E53"/>
  </mergeCells>
  <phoneticPr fontId="1"/>
  <dataValidations count="1">
    <dataValidation type="list" allowBlank="1" showInputMessage="1" showErrorMessage="1" sqref="F3 F46" xr:uid="{E992993E-F02B-487D-8D8B-455A7E4744BB}">
      <formula1>$J$5:$J$9</formula1>
    </dataValidation>
  </dataValidations>
  <hyperlinks>
    <hyperlink ref="K10:Q10" r:id="rId1" display="改正厚生年金保険法第46条第3項に規定されている「支給停止調整額」です" xr:uid="{5CE2A113-C339-4FDC-AA5B-94D5F018C685}"/>
    <hyperlink ref="B24:F24" r:id="rId2" display="https://www.sroffice-ishikawa.com/inf_2_41111.pdf" xr:uid="{AAC27E78-62C8-47F9-9CC5-E69B4EDF5735}"/>
    <hyperlink ref="B26:F26" r:id="rId3" display="https://www.sroffice-ishikawa.com/inf_2_1211.pdf" xr:uid="{56A74A1C-5290-47D2-8CA3-AD34F7E6FA6F}"/>
  </hyperlinks>
  <pageMargins left="0.7" right="0.7" top="0.75" bottom="0.75" header="0.3" footer="0.3"/>
  <pageSetup paperSize="9" scale="43" orientation="portrait" horizontalDpi="4294967292" verticalDpi="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7D1C-EF38-4A24-925B-EB55BBE3FAB5}">
  <dimension ref="B2:U47"/>
  <sheetViews>
    <sheetView topLeftCell="A31" workbookViewId="0">
      <selection activeCell="L44" sqref="L44:T45"/>
    </sheetView>
  </sheetViews>
  <sheetFormatPr defaultRowHeight="18.75" x14ac:dyDescent="0.4"/>
  <cols>
    <col min="12" max="12" width="13.125" customWidth="1"/>
    <col min="14" max="14" width="4.5" customWidth="1"/>
    <col min="16" max="16" width="4.5" customWidth="1"/>
    <col min="19" max="19" width="10.75" customWidth="1"/>
  </cols>
  <sheetData>
    <row r="2" spans="2:20" x14ac:dyDescent="0.4">
      <c r="B2" s="377" t="s">
        <v>244</v>
      </c>
      <c r="C2" s="377"/>
      <c r="D2" s="377"/>
      <c r="E2" s="377"/>
      <c r="F2" s="377"/>
      <c r="G2" s="377"/>
      <c r="H2" s="377"/>
      <c r="I2" s="377"/>
      <c r="J2" s="377"/>
      <c r="K2" s="377"/>
      <c r="L2" s="377"/>
      <c r="M2" s="377"/>
      <c r="N2" s="377"/>
      <c r="O2" s="377"/>
      <c r="P2" s="377"/>
      <c r="Q2" s="377"/>
      <c r="R2" s="377"/>
      <c r="S2" s="377"/>
      <c r="T2" s="377"/>
    </row>
    <row r="3" spans="2:20" x14ac:dyDescent="0.4">
      <c r="B3" s="377"/>
      <c r="C3" s="377"/>
      <c r="D3" s="377"/>
      <c r="E3" s="377"/>
      <c r="F3" s="377"/>
      <c r="G3" s="377"/>
      <c r="H3" s="377"/>
      <c r="I3" s="377"/>
      <c r="J3" s="377"/>
      <c r="K3" s="377"/>
      <c r="L3" s="377"/>
      <c r="M3" s="377"/>
      <c r="N3" s="377"/>
      <c r="O3" s="377"/>
      <c r="P3" s="377"/>
      <c r="Q3" s="377"/>
      <c r="R3" s="377"/>
      <c r="S3" s="377"/>
      <c r="T3" s="377"/>
    </row>
    <row r="4" spans="2:20" x14ac:dyDescent="0.4">
      <c r="B4" s="377"/>
      <c r="C4" s="377"/>
      <c r="D4" s="377"/>
      <c r="E4" s="377"/>
      <c r="F4" s="377"/>
      <c r="G4" s="377"/>
      <c r="H4" s="377"/>
      <c r="I4" s="377"/>
      <c r="J4" s="377"/>
      <c r="K4" s="377"/>
      <c r="L4" s="377"/>
      <c r="M4" s="377"/>
      <c r="N4" s="377"/>
      <c r="O4" s="377"/>
      <c r="P4" s="377"/>
      <c r="Q4" s="377"/>
      <c r="R4" s="377"/>
      <c r="S4" s="377"/>
      <c r="T4" s="377"/>
    </row>
    <row r="5" spans="2:20" ht="19.5" thickBot="1" x14ac:dyDescent="0.45"/>
    <row r="6" spans="2:20" x14ac:dyDescent="0.4">
      <c r="K6" s="643" t="s">
        <v>243</v>
      </c>
      <c r="L6" s="644"/>
      <c r="M6" s="644"/>
      <c r="N6" s="644"/>
      <c r="O6" s="644"/>
      <c r="P6" s="644"/>
      <c r="Q6" s="644"/>
      <c r="R6" s="644"/>
      <c r="S6" s="644"/>
      <c r="T6" s="645"/>
    </row>
    <row r="7" spans="2:20" ht="19.5" thickBot="1" x14ac:dyDescent="0.45">
      <c r="K7" s="646"/>
      <c r="L7" s="647"/>
      <c r="M7" s="647"/>
      <c r="N7" s="647"/>
      <c r="O7" s="647"/>
      <c r="P7" s="647"/>
      <c r="Q7" s="647"/>
      <c r="R7" s="647"/>
      <c r="S7" s="647"/>
      <c r="T7" s="648"/>
    </row>
    <row r="8" spans="2:20" x14ac:dyDescent="0.4">
      <c r="K8" s="643" t="s">
        <v>242</v>
      </c>
      <c r="L8" s="644" t="s">
        <v>241</v>
      </c>
      <c r="M8" s="644" t="s">
        <v>240</v>
      </c>
      <c r="N8" s="644"/>
      <c r="O8" s="644"/>
      <c r="P8" s="644"/>
      <c r="Q8" s="644" t="s">
        <v>239</v>
      </c>
      <c r="R8" s="644"/>
      <c r="S8" s="105">
        <v>0.183</v>
      </c>
      <c r="T8" s="104" t="s">
        <v>71</v>
      </c>
    </row>
    <row r="9" spans="2:20" ht="19.5" thickBot="1" x14ac:dyDescent="0.45">
      <c r="K9" s="646"/>
      <c r="L9" s="647"/>
      <c r="M9" s="647"/>
      <c r="N9" s="647"/>
      <c r="O9" s="647"/>
      <c r="P9" s="647"/>
      <c r="Q9" s="103" t="s">
        <v>238</v>
      </c>
      <c r="R9" s="103" t="s">
        <v>237</v>
      </c>
      <c r="S9" s="649" t="s">
        <v>43</v>
      </c>
      <c r="T9" s="650"/>
    </row>
    <row r="10" spans="2:20" x14ac:dyDescent="0.4">
      <c r="K10" s="102">
        <v>31</v>
      </c>
      <c r="L10" s="101">
        <v>620000</v>
      </c>
      <c r="M10" s="100">
        <v>605000</v>
      </c>
      <c r="N10" s="100" t="s">
        <v>232</v>
      </c>
      <c r="O10" s="100">
        <v>635000</v>
      </c>
      <c r="P10" s="100" t="s">
        <v>234</v>
      </c>
      <c r="Q10" s="100">
        <f>L10*$S$8</f>
        <v>113460</v>
      </c>
      <c r="R10" s="100">
        <f>Q10/2</f>
        <v>56730</v>
      </c>
      <c r="S10" s="653" t="s">
        <v>236</v>
      </c>
      <c r="T10" s="654"/>
    </row>
    <row r="11" spans="2:20" x14ac:dyDescent="0.4">
      <c r="K11" s="99">
        <v>32</v>
      </c>
      <c r="L11" s="97">
        <v>650000</v>
      </c>
      <c r="M11" s="96">
        <f>O10</f>
        <v>635000</v>
      </c>
      <c r="N11" s="96" t="s">
        <v>232</v>
      </c>
      <c r="O11" s="96">
        <v>665000</v>
      </c>
      <c r="P11" s="96" t="s">
        <v>234</v>
      </c>
      <c r="Q11" s="96">
        <f>L11*$S$8</f>
        <v>118950</v>
      </c>
      <c r="R11" s="96">
        <f>Q11/2</f>
        <v>59475</v>
      </c>
      <c r="S11" s="655" t="s">
        <v>75</v>
      </c>
      <c r="T11" s="656"/>
    </row>
    <row r="12" spans="2:20" x14ac:dyDescent="0.4">
      <c r="K12" s="98">
        <v>33</v>
      </c>
      <c r="L12" s="97">
        <v>680000</v>
      </c>
      <c r="M12" s="96">
        <f>O11</f>
        <v>665000</v>
      </c>
      <c r="N12" s="96" t="s">
        <v>232</v>
      </c>
      <c r="O12" s="96">
        <v>695000</v>
      </c>
      <c r="P12" s="96" t="s">
        <v>234</v>
      </c>
      <c r="Q12" s="96">
        <f>L12*$S$8</f>
        <v>124440</v>
      </c>
      <c r="R12" s="96">
        <f>Q12/2</f>
        <v>62220</v>
      </c>
      <c r="S12" s="657" t="s">
        <v>235</v>
      </c>
      <c r="T12" s="658"/>
    </row>
    <row r="13" spans="2:20" x14ac:dyDescent="0.4">
      <c r="K13" s="98">
        <v>34</v>
      </c>
      <c r="L13" s="97">
        <v>710000</v>
      </c>
      <c r="M13" s="96">
        <f>O12</f>
        <v>695000</v>
      </c>
      <c r="N13" s="96" t="s">
        <v>232</v>
      </c>
      <c r="O13" s="96">
        <v>730000</v>
      </c>
      <c r="P13" s="96" t="s">
        <v>234</v>
      </c>
      <c r="Q13" s="96">
        <f>L13*$S$8</f>
        <v>129930</v>
      </c>
      <c r="R13" s="96">
        <f>Q13/2</f>
        <v>64965</v>
      </c>
      <c r="S13" s="657" t="s">
        <v>233</v>
      </c>
      <c r="T13" s="658"/>
    </row>
    <row r="14" spans="2:20" ht="19.5" thickBot="1" x14ac:dyDescent="0.45">
      <c r="K14" s="95">
        <v>35</v>
      </c>
      <c r="L14" s="94">
        <v>750000</v>
      </c>
      <c r="M14" s="93">
        <f>O13</f>
        <v>730000</v>
      </c>
      <c r="N14" s="93" t="s">
        <v>232</v>
      </c>
      <c r="O14" s="93"/>
      <c r="P14" s="93"/>
      <c r="Q14" s="93">
        <f>L14*$S$8</f>
        <v>137250</v>
      </c>
      <c r="R14" s="93">
        <f>Q14/2</f>
        <v>68625</v>
      </c>
      <c r="S14" s="659" t="s">
        <v>231</v>
      </c>
      <c r="T14" s="660"/>
    </row>
    <row r="16" spans="2:20" x14ac:dyDescent="0.4">
      <c r="K16" s="84" t="s">
        <v>71</v>
      </c>
      <c r="L16" s="1" t="s">
        <v>230</v>
      </c>
    </row>
    <row r="17" spans="11:21" x14ac:dyDescent="0.4">
      <c r="K17" s="84"/>
      <c r="L17" s="1"/>
    </row>
    <row r="18" spans="11:21" x14ac:dyDescent="0.4">
      <c r="K18" s="84" t="s">
        <v>75</v>
      </c>
    </row>
    <row r="24" spans="11:21" x14ac:dyDescent="0.4">
      <c r="U24" s="1"/>
    </row>
    <row r="25" spans="11:21" x14ac:dyDescent="0.4">
      <c r="U25" s="1"/>
    </row>
    <row r="26" spans="11:21" x14ac:dyDescent="0.4">
      <c r="U26" s="15"/>
    </row>
    <row r="27" spans="11:21" x14ac:dyDescent="0.4">
      <c r="U27" s="92"/>
    </row>
    <row r="28" spans="11:21" x14ac:dyDescent="0.4">
      <c r="U28" s="92"/>
    </row>
    <row r="29" spans="11:21" x14ac:dyDescent="0.4">
      <c r="U29" s="92"/>
    </row>
    <row r="30" spans="11:21" x14ac:dyDescent="0.4">
      <c r="U30" s="92"/>
    </row>
    <row r="34" spans="2:20" ht="19.5" thickBot="1" x14ac:dyDescent="0.45"/>
    <row r="35" spans="2:20" ht="18.75" customHeight="1" x14ac:dyDescent="0.4">
      <c r="L35" s="596" t="s">
        <v>229</v>
      </c>
      <c r="M35" s="597"/>
      <c r="N35" s="597"/>
      <c r="O35" s="597"/>
      <c r="P35" s="597"/>
      <c r="Q35" s="597"/>
      <c r="R35" s="597"/>
      <c r="S35" s="597"/>
      <c r="T35" s="598"/>
    </row>
    <row r="36" spans="2:20" x14ac:dyDescent="0.4">
      <c r="L36" s="590"/>
      <c r="M36" s="591"/>
      <c r="N36" s="591"/>
      <c r="O36" s="591"/>
      <c r="P36" s="591"/>
      <c r="Q36" s="591"/>
      <c r="R36" s="591"/>
      <c r="S36" s="591"/>
      <c r="T36" s="592"/>
    </row>
    <row r="37" spans="2:20" x14ac:dyDescent="0.4">
      <c r="L37" s="590"/>
      <c r="M37" s="591"/>
      <c r="N37" s="591"/>
      <c r="O37" s="591"/>
      <c r="P37" s="591"/>
      <c r="Q37" s="591"/>
      <c r="R37" s="591"/>
      <c r="S37" s="591"/>
      <c r="T37" s="592"/>
    </row>
    <row r="38" spans="2:20" x14ac:dyDescent="0.4">
      <c r="L38" s="590"/>
      <c r="M38" s="591"/>
      <c r="N38" s="591"/>
      <c r="O38" s="591"/>
      <c r="P38" s="591"/>
      <c r="Q38" s="591"/>
      <c r="R38" s="591"/>
      <c r="S38" s="591"/>
      <c r="T38" s="592"/>
    </row>
    <row r="39" spans="2:20" x14ac:dyDescent="0.4">
      <c r="L39" s="590"/>
      <c r="M39" s="591"/>
      <c r="N39" s="591"/>
      <c r="O39" s="591"/>
      <c r="P39" s="591"/>
      <c r="Q39" s="591"/>
      <c r="R39" s="591"/>
      <c r="S39" s="591"/>
      <c r="T39" s="592"/>
    </row>
    <row r="40" spans="2:20" x14ac:dyDescent="0.4">
      <c r="L40" s="590"/>
      <c r="M40" s="591"/>
      <c r="N40" s="591"/>
      <c r="O40" s="591"/>
      <c r="P40" s="591"/>
      <c r="Q40" s="591"/>
      <c r="R40" s="591"/>
      <c r="S40" s="591"/>
      <c r="T40" s="592"/>
    </row>
    <row r="41" spans="2:20" x14ac:dyDescent="0.4">
      <c r="B41" s="1" t="s">
        <v>228</v>
      </c>
      <c r="L41" s="590"/>
      <c r="M41" s="591"/>
      <c r="N41" s="591"/>
      <c r="O41" s="591"/>
      <c r="P41" s="591"/>
      <c r="Q41" s="591"/>
      <c r="R41" s="591"/>
      <c r="S41" s="591"/>
      <c r="T41" s="592"/>
    </row>
    <row r="42" spans="2:20" ht="19.5" thickBot="1" x14ac:dyDescent="0.45">
      <c r="L42" s="593"/>
      <c r="M42" s="594"/>
      <c r="N42" s="594"/>
      <c r="O42" s="594"/>
      <c r="P42" s="594"/>
      <c r="Q42" s="594"/>
      <c r="R42" s="594"/>
      <c r="S42" s="594"/>
      <c r="T42" s="595"/>
    </row>
    <row r="44" spans="2:20" x14ac:dyDescent="0.4">
      <c r="K44" s="651" t="s">
        <v>126</v>
      </c>
      <c r="L44" s="652" t="s">
        <v>227</v>
      </c>
      <c r="M44" s="652"/>
      <c r="N44" s="652"/>
      <c r="O44" s="652"/>
      <c r="P44" s="652"/>
      <c r="Q44" s="652"/>
      <c r="R44" s="652"/>
      <c r="S44" s="652"/>
      <c r="T44" s="652"/>
    </row>
    <row r="45" spans="2:20" x14ac:dyDescent="0.4">
      <c r="K45" s="651"/>
      <c r="L45" s="652"/>
      <c r="M45" s="652"/>
      <c r="N45" s="652"/>
      <c r="O45" s="652"/>
      <c r="P45" s="652"/>
      <c r="Q45" s="652"/>
      <c r="R45" s="652"/>
      <c r="S45" s="652"/>
      <c r="T45" s="652"/>
    </row>
    <row r="46" spans="2:20" x14ac:dyDescent="0.4">
      <c r="K46" s="651" t="s">
        <v>226</v>
      </c>
      <c r="L46" s="243" t="s">
        <v>225</v>
      </c>
      <c r="M46" s="243"/>
      <c r="N46" s="243"/>
      <c r="O46" s="243"/>
      <c r="P46" s="243"/>
      <c r="Q46" s="243"/>
      <c r="R46" s="243"/>
      <c r="S46" s="243"/>
      <c r="T46" s="243"/>
    </row>
    <row r="47" spans="2:20" x14ac:dyDescent="0.4">
      <c r="K47" s="651"/>
      <c r="L47" s="243"/>
      <c r="M47" s="243"/>
      <c r="N47" s="243"/>
      <c r="O47" s="243"/>
      <c r="P47" s="243"/>
      <c r="Q47" s="243"/>
      <c r="R47" s="243"/>
      <c r="S47" s="243"/>
      <c r="T47" s="243"/>
    </row>
  </sheetData>
  <mergeCells count="17">
    <mergeCell ref="K44:K45"/>
    <mergeCell ref="L44:T45"/>
    <mergeCell ref="K46:K47"/>
    <mergeCell ref="L46:T47"/>
    <mergeCell ref="S10:T10"/>
    <mergeCell ref="S11:T11"/>
    <mergeCell ref="S12:T12"/>
    <mergeCell ref="S13:T13"/>
    <mergeCell ref="S14:T14"/>
    <mergeCell ref="L35:T42"/>
    <mergeCell ref="B2:T4"/>
    <mergeCell ref="K6:T7"/>
    <mergeCell ref="K8:K9"/>
    <mergeCell ref="L8:L9"/>
    <mergeCell ref="M8:P9"/>
    <mergeCell ref="Q8:R8"/>
    <mergeCell ref="S9:T9"/>
  </mergeCells>
  <phoneticPr fontId="1"/>
  <hyperlinks>
    <hyperlink ref="L44:T45" r:id="rId1" display="改正厚生年金保険法第20条の新旧対照表(厚生労働省ホームページより引用)等の資料(一部、弊職作成分あり)はこちらからどうぞ" xr:uid="{1A151AA6-F8ED-48D3-8432-64E1DCE8DC9B}"/>
  </hyperlinks>
  <pageMargins left="0.7" right="0.7" top="0.75" bottom="0.75" header="0.3" footer="0.3"/>
  <pageSetup paperSize="9" orientation="portrait" horizontalDpi="4294967294"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D17BA-00E3-48DF-BDD5-0FC7DE898ECB}">
  <sheetPr>
    <pageSetUpPr fitToPage="1"/>
  </sheetPr>
  <dimension ref="C1:X115"/>
  <sheetViews>
    <sheetView topLeftCell="A103" zoomScaleNormal="100" workbookViewId="0">
      <selection activeCell="N50" sqref="N50"/>
    </sheetView>
  </sheetViews>
  <sheetFormatPr defaultRowHeight="18.75" x14ac:dyDescent="0.4"/>
  <cols>
    <col min="5" max="5" width="10.625" bestFit="1" customWidth="1"/>
    <col min="10" max="10" width="10.625" bestFit="1" customWidth="1"/>
    <col min="14" max="14" width="10.25" customWidth="1"/>
    <col min="21" max="21" width="8.625" customWidth="1"/>
  </cols>
  <sheetData>
    <row r="1" spans="3:20" ht="19.5" thickBot="1" x14ac:dyDescent="0.45"/>
    <row r="2" spans="3:20" ht="26.25" customHeight="1" x14ac:dyDescent="0.4">
      <c r="C2" s="716" t="s">
        <v>245</v>
      </c>
      <c r="D2" s="717"/>
      <c r="E2" s="717"/>
      <c r="F2" s="717"/>
      <c r="G2" s="717"/>
      <c r="H2" s="717"/>
      <c r="I2" s="717"/>
      <c r="J2" s="717"/>
      <c r="K2" s="717"/>
      <c r="L2" s="717"/>
      <c r="M2" s="717"/>
      <c r="N2" s="717"/>
      <c r="O2" s="717"/>
      <c r="P2" s="717"/>
      <c r="Q2" s="718"/>
    </row>
    <row r="3" spans="3:20" ht="105" customHeight="1" thickBot="1" x14ac:dyDescent="0.45">
      <c r="C3" s="719" t="s">
        <v>246</v>
      </c>
      <c r="D3" s="720"/>
      <c r="E3" s="720"/>
      <c r="F3" s="720"/>
      <c r="G3" s="720"/>
      <c r="H3" s="720"/>
      <c r="I3" s="720"/>
      <c r="J3" s="720"/>
      <c r="K3" s="720"/>
      <c r="L3" s="720"/>
      <c r="M3" s="720"/>
      <c r="N3" s="720"/>
      <c r="O3" s="720"/>
      <c r="P3" s="720"/>
      <c r="Q3" s="721"/>
    </row>
    <row r="4" spans="3:20" ht="39" customHeight="1" thickBot="1" x14ac:dyDescent="0.45">
      <c r="C4" s="699" t="s">
        <v>242</v>
      </c>
      <c r="D4" s="700" t="s">
        <v>241</v>
      </c>
      <c r="E4" s="701" t="s">
        <v>247</v>
      </c>
      <c r="F4" s="702" t="s">
        <v>240</v>
      </c>
      <c r="G4" s="702"/>
      <c r="H4" s="702"/>
      <c r="I4" s="702"/>
      <c r="J4" s="703" t="s">
        <v>248</v>
      </c>
      <c r="K4" s="703"/>
      <c r="L4" s="108">
        <v>0.183</v>
      </c>
      <c r="M4" s="109" t="s">
        <v>71</v>
      </c>
      <c r="N4" s="704" t="s">
        <v>249</v>
      </c>
      <c r="O4" s="705"/>
      <c r="P4" s="643" t="s">
        <v>250</v>
      </c>
      <c r="Q4" s="645"/>
    </row>
    <row r="5" spans="3:20" ht="54.75" thickBot="1" x14ac:dyDescent="0.45">
      <c r="C5" s="646"/>
      <c r="D5" s="674"/>
      <c r="E5" s="676"/>
      <c r="F5" s="647"/>
      <c r="G5" s="647"/>
      <c r="H5" s="647"/>
      <c r="I5" s="647"/>
      <c r="J5" s="110" t="s">
        <v>238</v>
      </c>
      <c r="K5" s="103" t="s">
        <v>237</v>
      </c>
      <c r="L5" s="111" t="s">
        <v>251</v>
      </c>
      <c r="M5" s="112" t="s">
        <v>252</v>
      </c>
      <c r="N5" s="57" t="s">
        <v>253</v>
      </c>
      <c r="O5" s="113" t="s">
        <v>254</v>
      </c>
      <c r="P5" s="114" t="s">
        <v>255</v>
      </c>
      <c r="Q5" s="113" t="s">
        <v>254</v>
      </c>
      <c r="R5" s="679" t="s">
        <v>75</v>
      </c>
      <c r="S5" s="115" t="s">
        <v>256</v>
      </c>
      <c r="T5" s="107" t="s">
        <v>257</v>
      </c>
    </row>
    <row r="6" spans="3:20" x14ac:dyDescent="0.4">
      <c r="C6" s="102">
        <v>1</v>
      </c>
      <c r="D6" s="116">
        <v>88000</v>
      </c>
      <c r="E6" s="116">
        <f>ROUND(D6*12,-4)</f>
        <v>1060000</v>
      </c>
      <c r="F6" s="669" t="s">
        <v>18</v>
      </c>
      <c r="G6" s="670"/>
      <c r="H6" s="116">
        <v>93000</v>
      </c>
      <c r="I6" s="101" t="s">
        <v>234</v>
      </c>
      <c r="J6" s="117">
        <f>D6*$L$4</f>
        <v>16104</v>
      </c>
      <c r="K6" s="100">
        <f>MAX(ROUNDUP((J6*1/2-0.5),0),0)</f>
        <v>8052</v>
      </c>
      <c r="L6" s="118">
        <v>0.25</v>
      </c>
      <c r="M6" s="119">
        <f>1-L6</f>
        <v>0.75</v>
      </c>
      <c r="N6" s="120">
        <f>MAX(ROUNDUP((J6*L6-0.5),0),0)</f>
        <v>4026</v>
      </c>
      <c r="O6" s="121">
        <f>J6-N6</f>
        <v>12078</v>
      </c>
      <c r="P6" s="122">
        <f>N6-K6</f>
        <v>-4026</v>
      </c>
      <c r="Q6" s="123">
        <f>O6-K6</f>
        <v>4026</v>
      </c>
      <c r="R6" s="661"/>
      <c r="S6" s="125">
        <v>0.25</v>
      </c>
      <c r="T6" s="126">
        <f>(0.5-S6)/2+S6</f>
        <v>0.375</v>
      </c>
    </row>
    <row r="7" spans="3:20" x14ac:dyDescent="0.4">
      <c r="C7" s="99">
        <v>2</v>
      </c>
      <c r="D7" s="127">
        <v>98000</v>
      </c>
      <c r="E7" s="127">
        <f t="shared" ref="E7:E11" si="0">ROUND(D7*12,-4)</f>
        <v>1180000</v>
      </c>
      <c r="F7" s="96">
        <f>H6</f>
        <v>93000</v>
      </c>
      <c r="G7" s="97" t="s">
        <v>232</v>
      </c>
      <c r="H7" s="127">
        <v>101000</v>
      </c>
      <c r="I7" s="97" t="s">
        <v>234</v>
      </c>
      <c r="J7" s="117">
        <f t="shared" ref="J7:J11" si="1">D7*$L$4</f>
        <v>17934</v>
      </c>
      <c r="K7" s="100">
        <f t="shared" ref="K7:K11" si="2">MAX(ROUNDUP((J7*1/2-0.5),0),0)</f>
        <v>8967</v>
      </c>
      <c r="L7" s="128">
        <v>0.3</v>
      </c>
      <c r="M7" s="126">
        <f t="shared" ref="M7:M11" si="3">1-L7</f>
        <v>0.7</v>
      </c>
      <c r="N7" s="129">
        <f t="shared" ref="N7:N11" si="4">MAX(ROUNDUP((J7*L7-0.5),0),0)</f>
        <v>5380</v>
      </c>
      <c r="O7" s="130">
        <f t="shared" ref="O7:O11" si="5">J7-N7</f>
        <v>12554</v>
      </c>
      <c r="P7" s="122">
        <f t="shared" ref="P7:P11" si="6">N7-K7</f>
        <v>-3587</v>
      </c>
      <c r="Q7" s="123">
        <f t="shared" ref="Q7:Q11" si="7">O7-K7</f>
        <v>3587</v>
      </c>
      <c r="R7" s="661"/>
      <c r="S7" s="125">
        <v>0.3</v>
      </c>
      <c r="T7" s="126">
        <f t="shared" ref="T7:T11" si="8">(0.5-S7)/2+S7</f>
        <v>0.4</v>
      </c>
    </row>
    <row r="8" spans="3:20" x14ac:dyDescent="0.4">
      <c r="C8" s="98">
        <v>3</v>
      </c>
      <c r="D8" s="127">
        <v>104000</v>
      </c>
      <c r="E8" s="127">
        <f t="shared" si="0"/>
        <v>1250000</v>
      </c>
      <c r="F8" s="96">
        <f t="shared" ref="F8:F11" si="9">H7</f>
        <v>101000</v>
      </c>
      <c r="G8" s="97" t="s">
        <v>232</v>
      </c>
      <c r="H8" s="127">
        <v>107000</v>
      </c>
      <c r="I8" s="97" t="s">
        <v>234</v>
      </c>
      <c r="J8" s="117">
        <f t="shared" si="1"/>
        <v>19032</v>
      </c>
      <c r="K8" s="100">
        <f t="shared" si="2"/>
        <v>9516</v>
      </c>
      <c r="L8" s="128">
        <v>0.36</v>
      </c>
      <c r="M8" s="126">
        <f t="shared" si="3"/>
        <v>0.64</v>
      </c>
      <c r="N8" s="129">
        <f t="shared" si="4"/>
        <v>6852</v>
      </c>
      <c r="O8" s="130">
        <f t="shared" si="5"/>
        <v>12180</v>
      </c>
      <c r="P8" s="122">
        <f t="shared" si="6"/>
        <v>-2664</v>
      </c>
      <c r="Q8" s="123">
        <f t="shared" si="7"/>
        <v>2664</v>
      </c>
      <c r="R8" s="661"/>
      <c r="S8" s="125">
        <v>0.36</v>
      </c>
      <c r="T8" s="126">
        <f t="shared" si="8"/>
        <v>0.43</v>
      </c>
    </row>
    <row r="9" spans="3:20" x14ac:dyDescent="0.4">
      <c r="C9" s="98">
        <v>4</v>
      </c>
      <c r="D9" s="127">
        <v>110000</v>
      </c>
      <c r="E9" s="127">
        <f t="shared" si="0"/>
        <v>1320000</v>
      </c>
      <c r="F9" s="96">
        <f t="shared" si="9"/>
        <v>107000</v>
      </c>
      <c r="G9" s="97" t="s">
        <v>232</v>
      </c>
      <c r="H9" s="127">
        <v>114000</v>
      </c>
      <c r="I9" s="97" t="s">
        <v>234</v>
      </c>
      <c r="J9" s="117">
        <f t="shared" si="1"/>
        <v>20130</v>
      </c>
      <c r="K9" s="100">
        <f t="shared" si="2"/>
        <v>10065</v>
      </c>
      <c r="L9" s="128">
        <v>0.41</v>
      </c>
      <c r="M9" s="126">
        <f t="shared" si="3"/>
        <v>0.59000000000000008</v>
      </c>
      <c r="N9" s="129">
        <f t="shared" si="4"/>
        <v>8253</v>
      </c>
      <c r="O9" s="130">
        <f t="shared" si="5"/>
        <v>11877</v>
      </c>
      <c r="P9" s="122">
        <f t="shared" si="6"/>
        <v>-1812</v>
      </c>
      <c r="Q9" s="123">
        <f t="shared" si="7"/>
        <v>1812</v>
      </c>
      <c r="R9" s="661"/>
      <c r="S9" s="125">
        <v>0.41</v>
      </c>
      <c r="T9" s="126">
        <f t="shared" si="8"/>
        <v>0.45499999999999996</v>
      </c>
    </row>
    <row r="10" spans="3:20" x14ac:dyDescent="0.4">
      <c r="C10" s="98">
        <v>5</v>
      </c>
      <c r="D10" s="127">
        <v>118000</v>
      </c>
      <c r="E10" s="127">
        <f t="shared" si="0"/>
        <v>1420000</v>
      </c>
      <c r="F10" s="96">
        <f t="shared" si="9"/>
        <v>114000</v>
      </c>
      <c r="G10" s="97" t="s">
        <v>232</v>
      </c>
      <c r="H10" s="127">
        <v>122000</v>
      </c>
      <c r="I10" s="97" t="s">
        <v>234</v>
      </c>
      <c r="J10" s="117">
        <f t="shared" si="1"/>
        <v>21594</v>
      </c>
      <c r="K10" s="100">
        <f t="shared" si="2"/>
        <v>10797</v>
      </c>
      <c r="L10" s="128">
        <v>0.45</v>
      </c>
      <c r="M10" s="126">
        <f t="shared" si="3"/>
        <v>0.55000000000000004</v>
      </c>
      <c r="N10" s="129">
        <f t="shared" si="4"/>
        <v>9717</v>
      </c>
      <c r="O10" s="130">
        <f t="shared" si="5"/>
        <v>11877</v>
      </c>
      <c r="P10" s="122">
        <f t="shared" si="6"/>
        <v>-1080</v>
      </c>
      <c r="Q10" s="123">
        <f t="shared" si="7"/>
        <v>1080</v>
      </c>
      <c r="R10" s="661"/>
      <c r="S10" s="125">
        <v>0.45</v>
      </c>
      <c r="T10" s="126">
        <f t="shared" si="8"/>
        <v>0.47499999999999998</v>
      </c>
    </row>
    <row r="11" spans="3:20" ht="19.5" thickBot="1" x14ac:dyDescent="0.45">
      <c r="C11" s="95">
        <v>6</v>
      </c>
      <c r="D11" s="131">
        <v>126000</v>
      </c>
      <c r="E11" s="132">
        <f t="shared" si="0"/>
        <v>1510000</v>
      </c>
      <c r="F11" s="93">
        <f t="shared" si="9"/>
        <v>122000</v>
      </c>
      <c r="G11" s="103" t="s">
        <v>232</v>
      </c>
      <c r="H11" s="133">
        <v>130000</v>
      </c>
      <c r="I11" s="103" t="s">
        <v>234</v>
      </c>
      <c r="J11" s="117">
        <f t="shared" si="1"/>
        <v>23058</v>
      </c>
      <c r="K11" s="134">
        <f t="shared" si="2"/>
        <v>11529</v>
      </c>
      <c r="L11" s="135">
        <v>0.48</v>
      </c>
      <c r="M11" s="136">
        <f t="shared" si="3"/>
        <v>0.52</v>
      </c>
      <c r="N11" s="137">
        <f t="shared" si="4"/>
        <v>11068</v>
      </c>
      <c r="O11" s="138">
        <f t="shared" si="5"/>
        <v>11990</v>
      </c>
      <c r="P11" s="139">
        <f t="shared" si="6"/>
        <v>-461</v>
      </c>
      <c r="Q11" s="140">
        <f t="shared" si="7"/>
        <v>461</v>
      </c>
      <c r="R11" s="662"/>
      <c r="S11" s="141">
        <v>0.48</v>
      </c>
      <c r="T11" s="136">
        <f t="shared" si="8"/>
        <v>0.49</v>
      </c>
    </row>
    <row r="12" spans="3:20" ht="19.5" thickBot="1" x14ac:dyDescent="0.45">
      <c r="D12" s="142"/>
      <c r="E12" s="142"/>
      <c r="F12" s="142"/>
      <c r="G12" s="142"/>
      <c r="H12" s="142"/>
      <c r="I12" s="142"/>
      <c r="J12" s="142"/>
      <c r="K12" s="142"/>
      <c r="L12" s="143"/>
      <c r="M12" s="144" t="s">
        <v>258</v>
      </c>
      <c r="N12" s="145" t="s">
        <v>259</v>
      </c>
      <c r="O12" s="142"/>
      <c r="P12" s="142"/>
      <c r="Q12" s="142"/>
    </row>
    <row r="13" spans="3:20" x14ac:dyDescent="0.4">
      <c r="C13" s="146" t="s">
        <v>71</v>
      </c>
      <c r="D13" s="706" t="s">
        <v>230</v>
      </c>
      <c r="E13" s="707"/>
      <c r="F13" s="707"/>
      <c r="G13" s="707"/>
      <c r="H13" s="707"/>
      <c r="I13" s="707"/>
      <c r="J13" s="707"/>
      <c r="K13" s="707"/>
      <c r="L13" s="707"/>
      <c r="M13" s="707"/>
      <c r="N13" s="707"/>
      <c r="O13" s="707"/>
      <c r="P13" s="707"/>
      <c r="Q13" s="708"/>
    </row>
    <row r="14" spans="3:20" ht="18.75" customHeight="1" x14ac:dyDescent="0.4">
      <c r="C14" s="709" t="s">
        <v>75</v>
      </c>
      <c r="D14" s="710" t="s">
        <v>260</v>
      </c>
      <c r="E14" s="711"/>
      <c r="F14" s="711"/>
      <c r="G14" s="711"/>
      <c r="H14" s="711"/>
      <c r="I14" s="711"/>
      <c r="J14" s="711"/>
      <c r="K14" s="711"/>
      <c r="L14" s="711"/>
      <c r="M14" s="711"/>
      <c r="N14" s="711"/>
      <c r="O14" s="711"/>
      <c r="P14" s="711"/>
      <c r="Q14" s="712"/>
    </row>
    <row r="15" spans="3:20" x14ac:dyDescent="0.4">
      <c r="C15" s="709"/>
      <c r="D15" s="710"/>
      <c r="E15" s="711"/>
      <c r="F15" s="711"/>
      <c r="G15" s="711"/>
      <c r="H15" s="711"/>
      <c r="I15" s="711"/>
      <c r="J15" s="711"/>
      <c r="K15" s="711"/>
      <c r="L15" s="711"/>
      <c r="M15" s="711"/>
      <c r="N15" s="711"/>
      <c r="O15" s="711"/>
      <c r="P15" s="711"/>
      <c r="Q15" s="712"/>
    </row>
    <row r="16" spans="3:20" x14ac:dyDescent="0.4">
      <c r="C16" s="709"/>
      <c r="D16" s="710"/>
      <c r="E16" s="711"/>
      <c r="F16" s="711"/>
      <c r="G16" s="711"/>
      <c r="H16" s="711"/>
      <c r="I16" s="711"/>
      <c r="J16" s="711"/>
      <c r="K16" s="711"/>
      <c r="L16" s="711"/>
      <c r="M16" s="711"/>
      <c r="N16" s="711"/>
      <c r="O16" s="711"/>
      <c r="P16" s="711"/>
      <c r="Q16" s="712"/>
    </row>
    <row r="17" spans="3:17" x14ac:dyDescent="0.4">
      <c r="C17" s="709"/>
      <c r="D17" s="710"/>
      <c r="E17" s="711"/>
      <c r="F17" s="711"/>
      <c r="G17" s="711"/>
      <c r="H17" s="711"/>
      <c r="I17" s="711"/>
      <c r="J17" s="711"/>
      <c r="K17" s="711"/>
      <c r="L17" s="711"/>
      <c r="M17" s="711"/>
      <c r="N17" s="711"/>
      <c r="O17" s="711"/>
      <c r="P17" s="711"/>
      <c r="Q17" s="712"/>
    </row>
    <row r="18" spans="3:17" ht="18.75" customHeight="1" thickBot="1" x14ac:dyDescent="0.45">
      <c r="C18" s="147" t="s">
        <v>126</v>
      </c>
      <c r="D18" s="713" t="s">
        <v>261</v>
      </c>
      <c r="E18" s="714"/>
      <c r="F18" s="714"/>
      <c r="G18" s="714"/>
      <c r="H18" s="714"/>
      <c r="I18" s="714"/>
      <c r="J18" s="714"/>
      <c r="K18" s="714"/>
      <c r="L18" s="714"/>
      <c r="M18" s="714"/>
      <c r="N18" s="714"/>
      <c r="O18" s="714"/>
      <c r="P18" s="714"/>
      <c r="Q18" s="715"/>
    </row>
    <row r="19" spans="3:17" x14ac:dyDescent="0.4">
      <c r="D19" s="50"/>
      <c r="E19" s="50"/>
      <c r="F19" s="50"/>
      <c r="G19" s="50"/>
      <c r="H19" s="50"/>
      <c r="I19" s="50"/>
      <c r="J19" s="50"/>
      <c r="K19" s="50"/>
      <c r="L19" s="50"/>
      <c r="M19" s="50"/>
      <c r="N19" s="50"/>
      <c r="O19" s="50"/>
      <c r="P19" s="50"/>
      <c r="Q19" s="50"/>
    </row>
    <row r="37" spans="3:3" x14ac:dyDescent="0.4">
      <c r="C37" s="1" t="s">
        <v>262</v>
      </c>
    </row>
    <row r="49" spans="3:24" x14ac:dyDescent="0.4">
      <c r="K49" s="1" t="s">
        <v>263</v>
      </c>
    </row>
    <row r="51" spans="3:24" ht="19.5" thickBot="1" x14ac:dyDescent="0.45"/>
    <row r="52" spans="3:24" ht="37.5" customHeight="1" x14ac:dyDescent="0.4">
      <c r="C52" s="684" t="s">
        <v>264</v>
      </c>
      <c r="D52" s="685"/>
      <c r="E52" s="685"/>
      <c r="F52" s="685"/>
      <c r="G52" s="685"/>
      <c r="H52" s="685"/>
      <c r="I52" s="685"/>
      <c r="J52" s="685"/>
      <c r="K52" s="685"/>
      <c r="L52" s="685"/>
      <c r="M52" s="685"/>
      <c r="N52" s="685"/>
      <c r="O52" s="685"/>
      <c r="P52" s="685"/>
      <c r="Q52" s="686"/>
      <c r="R52" s="690" t="s">
        <v>226</v>
      </c>
      <c r="S52" s="693" t="s">
        <v>265</v>
      </c>
      <c r="T52" s="694"/>
      <c r="U52" s="88"/>
    </row>
    <row r="53" spans="3:24" ht="37.5" customHeight="1" thickBot="1" x14ac:dyDescent="0.45">
      <c r="C53" s="687"/>
      <c r="D53" s="688"/>
      <c r="E53" s="688"/>
      <c r="F53" s="688"/>
      <c r="G53" s="688"/>
      <c r="H53" s="688"/>
      <c r="I53" s="688"/>
      <c r="J53" s="688"/>
      <c r="K53" s="688"/>
      <c r="L53" s="688"/>
      <c r="M53" s="688"/>
      <c r="N53" s="688"/>
      <c r="O53" s="688"/>
      <c r="P53" s="688"/>
      <c r="Q53" s="689"/>
      <c r="R53" s="691"/>
      <c r="S53" s="148" t="s">
        <v>266</v>
      </c>
      <c r="T53" s="149" t="s">
        <v>267</v>
      </c>
      <c r="U53" s="695"/>
      <c r="V53" s="697"/>
      <c r="W53" s="697"/>
      <c r="X53" s="697"/>
    </row>
    <row r="54" spans="3:24" ht="19.5" thickBot="1" x14ac:dyDescent="0.45">
      <c r="C54" s="699" t="s">
        <v>242</v>
      </c>
      <c r="D54" s="700" t="s">
        <v>241</v>
      </c>
      <c r="E54" s="701" t="s">
        <v>247</v>
      </c>
      <c r="F54" s="702" t="s">
        <v>240</v>
      </c>
      <c r="G54" s="702"/>
      <c r="H54" s="702"/>
      <c r="I54" s="702"/>
      <c r="J54" s="703" t="s">
        <v>268</v>
      </c>
      <c r="K54" s="703"/>
      <c r="L54" s="150">
        <v>0.1016</v>
      </c>
      <c r="M54" s="109" t="s">
        <v>226</v>
      </c>
      <c r="N54" s="704" t="s">
        <v>249</v>
      </c>
      <c r="O54" s="705"/>
      <c r="P54" s="643" t="s">
        <v>250</v>
      </c>
      <c r="Q54" s="645"/>
      <c r="R54" s="692"/>
      <c r="S54" s="151">
        <v>0.1016</v>
      </c>
      <c r="T54" s="152">
        <v>0.11749999999999999</v>
      </c>
      <c r="U54" s="696"/>
      <c r="V54" s="698"/>
      <c r="W54" s="698"/>
      <c r="X54" s="698"/>
    </row>
    <row r="55" spans="3:24" ht="54.75" thickBot="1" x14ac:dyDescent="0.45">
      <c r="C55" s="646"/>
      <c r="D55" s="674"/>
      <c r="E55" s="676"/>
      <c r="F55" s="647"/>
      <c r="G55" s="647"/>
      <c r="H55" s="647"/>
      <c r="I55" s="647"/>
      <c r="J55" s="103" t="s">
        <v>238</v>
      </c>
      <c r="K55" s="103" t="s">
        <v>237</v>
      </c>
      <c r="L55" s="111" t="s">
        <v>269</v>
      </c>
      <c r="M55" s="112" t="s">
        <v>252</v>
      </c>
      <c r="N55" s="57" t="s">
        <v>270</v>
      </c>
      <c r="O55" s="113" t="s">
        <v>254</v>
      </c>
      <c r="P55" s="114" t="s">
        <v>255</v>
      </c>
      <c r="Q55" s="113" t="s">
        <v>254</v>
      </c>
      <c r="R55" s="679" t="s">
        <v>271</v>
      </c>
      <c r="S55" s="115" t="s">
        <v>256</v>
      </c>
      <c r="T55" s="107" t="s">
        <v>257</v>
      </c>
    </row>
    <row r="56" spans="3:24" x14ac:dyDescent="0.4">
      <c r="C56" s="106">
        <v>1</v>
      </c>
      <c r="D56" s="153">
        <v>58000</v>
      </c>
      <c r="E56" s="154">
        <f t="shared" ref="E56:E58" si="10">ROUND(D56*12,-4)</f>
        <v>700000</v>
      </c>
      <c r="F56" s="669" t="s">
        <v>18</v>
      </c>
      <c r="G56" s="670"/>
      <c r="H56" s="154">
        <v>63000</v>
      </c>
      <c r="I56" s="155" t="s">
        <v>234</v>
      </c>
      <c r="J56" s="156">
        <f t="shared" ref="J56:J64" si="11">D56*$L$54</f>
        <v>5892.8</v>
      </c>
      <c r="K56" s="157">
        <f>MAX(ROUNDUP((J56*1/2-0.5),0),0)</f>
        <v>2946</v>
      </c>
      <c r="L56" s="158">
        <v>0.25</v>
      </c>
      <c r="M56" s="159">
        <f t="shared" ref="M56:M58" si="12">1-L56</f>
        <v>0.75</v>
      </c>
      <c r="N56" s="160">
        <f t="shared" ref="N56:N58" si="13">MAX(ROUNDUP((J56*L56-0.5),0),0)</f>
        <v>1473</v>
      </c>
      <c r="O56" s="161">
        <f t="shared" ref="O56:O58" si="14">J56-N56</f>
        <v>4419.8</v>
      </c>
      <c r="P56" s="162">
        <f t="shared" ref="P56:P58" si="15">N56-K56</f>
        <v>-1473</v>
      </c>
      <c r="Q56" s="163">
        <f t="shared" ref="Q56:Q58" si="16">O56-K56</f>
        <v>1473.8000000000002</v>
      </c>
      <c r="R56" s="661"/>
      <c r="S56" s="125">
        <v>0.25</v>
      </c>
      <c r="T56" s="126">
        <f t="shared" ref="T56:T64" si="17">(0.5-S56)/2+S56</f>
        <v>0.375</v>
      </c>
    </row>
    <row r="57" spans="3:24" x14ac:dyDescent="0.4">
      <c r="C57" s="98">
        <v>2</v>
      </c>
      <c r="D57" s="164">
        <v>68000</v>
      </c>
      <c r="E57" s="116">
        <f t="shared" si="10"/>
        <v>820000</v>
      </c>
      <c r="F57" s="96">
        <f t="shared" ref="F57:F59" si="18">H56</f>
        <v>63000</v>
      </c>
      <c r="G57" s="97" t="s">
        <v>232</v>
      </c>
      <c r="H57" s="127">
        <v>73000</v>
      </c>
      <c r="I57" s="101" t="s">
        <v>234</v>
      </c>
      <c r="J57" s="165">
        <f t="shared" si="11"/>
        <v>6908.7999999999993</v>
      </c>
      <c r="K57" s="100">
        <f t="shared" ref="K57:K64" si="19">MAX(ROUNDUP((J57*1/2-0.5),0),0)</f>
        <v>3454</v>
      </c>
      <c r="L57" s="128">
        <v>0.25</v>
      </c>
      <c r="M57" s="119">
        <f t="shared" si="12"/>
        <v>0.75</v>
      </c>
      <c r="N57" s="120">
        <f t="shared" si="13"/>
        <v>1727</v>
      </c>
      <c r="O57" s="121">
        <f t="shared" si="14"/>
        <v>5181.7999999999993</v>
      </c>
      <c r="P57" s="122">
        <f t="shared" si="15"/>
        <v>-1727</v>
      </c>
      <c r="Q57" s="123">
        <f t="shared" si="16"/>
        <v>1727.7999999999993</v>
      </c>
      <c r="R57" s="661"/>
      <c r="S57" s="125">
        <v>0.25</v>
      </c>
      <c r="T57" s="126">
        <f t="shared" si="17"/>
        <v>0.375</v>
      </c>
    </row>
    <row r="58" spans="3:24" x14ac:dyDescent="0.4">
      <c r="C58" s="98">
        <v>3</v>
      </c>
      <c r="D58" s="164">
        <v>78000</v>
      </c>
      <c r="E58" s="116">
        <f t="shared" si="10"/>
        <v>940000</v>
      </c>
      <c r="F58" s="96">
        <f t="shared" si="18"/>
        <v>73000</v>
      </c>
      <c r="G58" s="97" t="s">
        <v>232</v>
      </c>
      <c r="H58" s="127">
        <v>83000</v>
      </c>
      <c r="I58" s="101" t="s">
        <v>234</v>
      </c>
      <c r="J58" s="165">
        <f t="shared" si="11"/>
        <v>7924.7999999999993</v>
      </c>
      <c r="K58" s="100">
        <f t="shared" si="19"/>
        <v>3962</v>
      </c>
      <c r="L58" s="128">
        <v>0.25</v>
      </c>
      <c r="M58" s="119">
        <f t="shared" si="12"/>
        <v>0.75</v>
      </c>
      <c r="N58" s="120">
        <f t="shared" si="13"/>
        <v>1981</v>
      </c>
      <c r="O58" s="121">
        <f t="shared" si="14"/>
        <v>5943.7999999999993</v>
      </c>
      <c r="P58" s="122">
        <f t="shared" si="15"/>
        <v>-1981</v>
      </c>
      <c r="Q58" s="123">
        <f t="shared" si="16"/>
        <v>1981.7999999999993</v>
      </c>
      <c r="R58" s="661"/>
      <c r="S58" s="125">
        <v>0.25</v>
      </c>
      <c r="T58" s="126">
        <f t="shared" si="17"/>
        <v>0.375</v>
      </c>
    </row>
    <row r="59" spans="3:24" x14ac:dyDescent="0.4">
      <c r="C59" s="102">
        <v>4</v>
      </c>
      <c r="D59" s="116">
        <v>88000</v>
      </c>
      <c r="E59" s="116">
        <f>ROUND(D59*12,-4)</f>
        <v>1060000</v>
      </c>
      <c r="F59" s="96">
        <f t="shared" si="18"/>
        <v>83000</v>
      </c>
      <c r="G59" s="97" t="s">
        <v>232</v>
      </c>
      <c r="H59" s="116">
        <v>93000</v>
      </c>
      <c r="I59" s="101" t="s">
        <v>234</v>
      </c>
      <c r="J59" s="165">
        <f t="shared" si="11"/>
        <v>8940.7999999999993</v>
      </c>
      <c r="K59" s="100">
        <f t="shared" si="19"/>
        <v>4470</v>
      </c>
      <c r="L59" s="128">
        <v>0.25</v>
      </c>
      <c r="M59" s="119">
        <f>1-L59</f>
        <v>0.75</v>
      </c>
      <c r="N59" s="120">
        <f>MAX(ROUNDUP((J59*L59-0.5),0),0)</f>
        <v>2235</v>
      </c>
      <c r="O59" s="121">
        <f>J59-N59</f>
        <v>6705.7999999999993</v>
      </c>
      <c r="P59" s="122">
        <f>N59-K59</f>
        <v>-2235</v>
      </c>
      <c r="Q59" s="123">
        <f>O59-K59</f>
        <v>2235.7999999999993</v>
      </c>
      <c r="R59" s="661"/>
      <c r="S59" s="125">
        <v>0.25</v>
      </c>
      <c r="T59" s="126">
        <f t="shared" si="17"/>
        <v>0.375</v>
      </c>
    </row>
    <row r="60" spans="3:24" x14ac:dyDescent="0.4">
      <c r="C60" s="99">
        <v>5</v>
      </c>
      <c r="D60" s="127">
        <v>98000</v>
      </c>
      <c r="E60" s="127">
        <f t="shared" ref="E60:E64" si="20">ROUND(D60*12,-4)</f>
        <v>1180000</v>
      </c>
      <c r="F60" s="96">
        <f>H59</f>
        <v>93000</v>
      </c>
      <c r="G60" s="97" t="s">
        <v>232</v>
      </c>
      <c r="H60" s="127">
        <v>101000</v>
      </c>
      <c r="I60" s="97" t="s">
        <v>234</v>
      </c>
      <c r="J60" s="165">
        <f t="shared" si="11"/>
        <v>9956.7999999999993</v>
      </c>
      <c r="K60" s="100">
        <f t="shared" si="19"/>
        <v>4978</v>
      </c>
      <c r="L60" s="128">
        <v>0.3</v>
      </c>
      <c r="M60" s="126">
        <f t="shared" ref="M60:M64" si="21">1-L60</f>
        <v>0.7</v>
      </c>
      <c r="N60" s="129">
        <f t="shared" ref="N60:N64" si="22">MAX(ROUNDUP((J60*L60-0.5),0),0)</f>
        <v>2987</v>
      </c>
      <c r="O60" s="130">
        <f t="shared" ref="O60:O64" si="23">J60-N60</f>
        <v>6969.7999999999993</v>
      </c>
      <c r="P60" s="122">
        <f t="shared" ref="P60:P64" si="24">N60-K60</f>
        <v>-1991</v>
      </c>
      <c r="Q60" s="123">
        <f t="shared" ref="Q60:Q64" si="25">O60-K60</f>
        <v>1991.7999999999993</v>
      </c>
      <c r="R60" s="661"/>
      <c r="S60" s="125">
        <v>0.3</v>
      </c>
      <c r="T60" s="126">
        <f t="shared" si="17"/>
        <v>0.4</v>
      </c>
    </row>
    <row r="61" spans="3:24" x14ac:dyDescent="0.4">
      <c r="C61" s="98">
        <v>6</v>
      </c>
      <c r="D61" s="127">
        <v>104000</v>
      </c>
      <c r="E61" s="127">
        <f t="shared" si="20"/>
        <v>1250000</v>
      </c>
      <c r="F61" s="96">
        <f t="shared" ref="F61:F64" si="26">H60</f>
        <v>101000</v>
      </c>
      <c r="G61" s="97" t="s">
        <v>232</v>
      </c>
      <c r="H61" s="127">
        <v>107000</v>
      </c>
      <c r="I61" s="97" t="s">
        <v>234</v>
      </c>
      <c r="J61" s="165">
        <f t="shared" si="11"/>
        <v>10566.4</v>
      </c>
      <c r="K61" s="100">
        <f t="shared" si="19"/>
        <v>5283</v>
      </c>
      <c r="L61" s="128">
        <v>0.36</v>
      </c>
      <c r="M61" s="126">
        <f t="shared" si="21"/>
        <v>0.64</v>
      </c>
      <c r="N61" s="129">
        <f t="shared" si="22"/>
        <v>3804</v>
      </c>
      <c r="O61" s="130">
        <f t="shared" si="23"/>
        <v>6762.4</v>
      </c>
      <c r="P61" s="122">
        <f t="shared" si="24"/>
        <v>-1479</v>
      </c>
      <c r="Q61" s="123">
        <f t="shared" si="25"/>
        <v>1479.3999999999996</v>
      </c>
      <c r="R61" s="661"/>
      <c r="S61" s="125">
        <v>0.36</v>
      </c>
      <c r="T61" s="126">
        <f t="shared" si="17"/>
        <v>0.43</v>
      </c>
    </row>
    <row r="62" spans="3:24" x14ac:dyDescent="0.4">
      <c r="C62" s="98">
        <v>7</v>
      </c>
      <c r="D62" s="127">
        <v>110000</v>
      </c>
      <c r="E62" s="127">
        <f t="shared" si="20"/>
        <v>1320000</v>
      </c>
      <c r="F62" s="96">
        <f t="shared" si="26"/>
        <v>107000</v>
      </c>
      <c r="G62" s="97" t="s">
        <v>232</v>
      </c>
      <c r="H62" s="127">
        <v>114000</v>
      </c>
      <c r="I62" s="97" t="s">
        <v>234</v>
      </c>
      <c r="J62" s="165">
        <f t="shared" si="11"/>
        <v>11176</v>
      </c>
      <c r="K62" s="100">
        <f t="shared" si="19"/>
        <v>5588</v>
      </c>
      <c r="L62" s="128">
        <v>0.41</v>
      </c>
      <c r="M62" s="126">
        <f t="shared" si="21"/>
        <v>0.59000000000000008</v>
      </c>
      <c r="N62" s="129">
        <f t="shared" si="22"/>
        <v>4582</v>
      </c>
      <c r="O62" s="130">
        <f t="shared" si="23"/>
        <v>6594</v>
      </c>
      <c r="P62" s="122">
        <f t="shared" si="24"/>
        <v>-1006</v>
      </c>
      <c r="Q62" s="123">
        <f t="shared" si="25"/>
        <v>1006</v>
      </c>
      <c r="R62" s="661"/>
      <c r="S62" s="125">
        <v>0.41</v>
      </c>
      <c r="T62" s="126">
        <f t="shared" si="17"/>
        <v>0.45499999999999996</v>
      </c>
    </row>
    <row r="63" spans="3:24" x14ac:dyDescent="0.4">
      <c r="C63" s="98">
        <v>8</v>
      </c>
      <c r="D63" s="127">
        <v>118000</v>
      </c>
      <c r="E63" s="127">
        <f t="shared" si="20"/>
        <v>1420000</v>
      </c>
      <c r="F63" s="96">
        <f t="shared" si="26"/>
        <v>114000</v>
      </c>
      <c r="G63" s="97" t="s">
        <v>232</v>
      </c>
      <c r="H63" s="127">
        <v>122000</v>
      </c>
      <c r="I63" s="97" t="s">
        <v>234</v>
      </c>
      <c r="J63" s="165">
        <f t="shared" si="11"/>
        <v>11988.8</v>
      </c>
      <c r="K63" s="100">
        <f t="shared" si="19"/>
        <v>5994</v>
      </c>
      <c r="L63" s="128">
        <v>0.45</v>
      </c>
      <c r="M63" s="126">
        <f t="shared" si="21"/>
        <v>0.55000000000000004</v>
      </c>
      <c r="N63" s="129">
        <f t="shared" si="22"/>
        <v>5395</v>
      </c>
      <c r="O63" s="130">
        <f t="shared" si="23"/>
        <v>6593.7999999999993</v>
      </c>
      <c r="P63" s="122">
        <f t="shared" si="24"/>
        <v>-599</v>
      </c>
      <c r="Q63" s="123">
        <f t="shared" si="25"/>
        <v>599.79999999999927</v>
      </c>
      <c r="R63" s="661"/>
      <c r="S63" s="125">
        <v>0.45</v>
      </c>
      <c r="T63" s="126">
        <f t="shared" si="17"/>
        <v>0.47499999999999998</v>
      </c>
    </row>
    <row r="64" spans="3:24" ht="19.5" thickBot="1" x14ac:dyDescent="0.45">
      <c r="C64" s="95">
        <v>9</v>
      </c>
      <c r="D64" s="131">
        <v>126000</v>
      </c>
      <c r="E64" s="132">
        <f t="shared" si="20"/>
        <v>1510000</v>
      </c>
      <c r="F64" s="93">
        <f t="shared" si="26"/>
        <v>122000</v>
      </c>
      <c r="G64" s="103" t="s">
        <v>232</v>
      </c>
      <c r="H64" s="133">
        <v>130000</v>
      </c>
      <c r="I64" s="103" t="s">
        <v>234</v>
      </c>
      <c r="J64" s="166">
        <f t="shared" si="11"/>
        <v>12801.6</v>
      </c>
      <c r="K64" s="134">
        <f t="shared" si="19"/>
        <v>6401</v>
      </c>
      <c r="L64" s="167">
        <v>0.48</v>
      </c>
      <c r="M64" s="136">
        <f t="shared" si="21"/>
        <v>0.52</v>
      </c>
      <c r="N64" s="137">
        <f t="shared" si="22"/>
        <v>6145</v>
      </c>
      <c r="O64" s="138">
        <f t="shared" si="23"/>
        <v>6656.6</v>
      </c>
      <c r="P64" s="139">
        <f t="shared" si="24"/>
        <v>-256</v>
      </c>
      <c r="Q64" s="140">
        <f t="shared" si="25"/>
        <v>255.60000000000036</v>
      </c>
      <c r="R64" s="662"/>
      <c r="S64" s="141">
        <v>0.48</v>
      </c>
      <c r="T64" s="136">
        <f t="shared" si="17"/>
        <v>0.49</v>
      </c>
    </row>
    <row r="65" spans="3:17" ht="19.5" thickBot="1" x14ac:dyDescent="0.45">
      <c r="L65" s="143"/>
      <c r="M65" s="144" t="s">
        <v>258</v>
      </c>
      <c r="N65" s="145" t="s">
        <v>259</v>
      </c>
    </row>
    <row r="66" spans="3:17" x14ac:dyDescent="0.4">
      <c r="C66" s="679" t="s">
        <v>226</v>
      </c>
      <c r="D66" s="680" t="s">
        <v>272</v>
      </c>
      <c r="E66" s="680"/>
      <c r="F66" s="680"/>
      <c r="G66" s="680"/>
      <c r="H66" s="680"/>
      <c r="I66" s="680"/>
      <c r="J66" s="680"/>
      <c r="K66" s="680"/>
      <c r="L66" s="680"/>
      <c r="M66" s="680"/>
      <c r="N66" s="680"/>
      <c r="O66" s="680"/>
      <c r="P66" s="680"/>
      <c r="Q66" s="681"/>
    </row>
    <row r="67" spans="3:17" x14ac:dyDescent="0.4">
      <c r="C67" s="661"/>
      <c r="D67" s="682"/>
      <c r="E67" s="682"/>
      <c r="F67" s="682"/>
      <c r="G67" s="682"/>
      <c r="H67" s="682"/>
      <c r="I67" s="682"/>
      <c r="J67" s="682"/>
      <c r="K67" s="682"/>
      <c r="L67" s="682"/>
      <c r="M67" s="682"/>
      <c r="N67" s="682"/>
      <c r="O67" s="682"/>
      <c r="P67" s="682"/>
      <c r="Q67" s="683"/>
    </row>
    <row r="68" spans="3:17" x14ac:dyDescent="0.4">
      <c r="C68" s="661" t="s">
        <v>271</v>
      </c>
      <c r="D68" s="682" t="s">
        <v>260</v>
      </c>
      <c r="E68" s="682"/>
      <c r="F68" s="682"/>
      <c r="G68" s="682"/>
      <c r="H68" s="682"/>
      <c r="I68" s="682"/>
      <c r="J68" s="682"/>
      <c r="K68" s="682"/>
      <c r="L68" s="682"/>
      <c r="M68" s="682"/>
      <c r="N68" s="682"/>
      <c r="O68" s="682"/>
      <c r="P68" s="682"/>
      <c r="Q68" s="683"/>
    </row>
    <row r="69" spans="3:17" x14ac:dyDescent="0.4">
      <c r="C69" s="661"/>
      <c r="D69" s="682"/>
      <c r="E69" s="682"/>
      <c r="F69" s="682"/>
      <c r="G69" s="682"/>
      <c r="H69" s="682"/>
      <c r="I69" s="682"/>
      <c r="J69" s="682"/>
      <c r="K69" s="682"/>
      <c r="L69" s="682"/>
      <c r="M69" s="682"/>
      <c r="N69" s="682"/>
      <c r="O69" s="682"/>
      <c r="P69" s="682"/>
      <c r="Q69" s="683"/>
    </row>
    <row r="70" spans="3:17" x14ac:dyDescent="0.4">
      <c r="C70" s="661"/>
      <c r="D70" s="682"/>
      <c r="E70" s="682"/>
      <c r="F70" s="682"/>
      <c r="G70" s="682"/>
      <c r="H70" s="682"/>
      <c r="I70" s="682"/>
      <c r="J70" s="682"/>
      <c r="K70" s="682"/>
      <c r="L70" s="682"/>
      <c r="M70" s="682"/>
      <c r="N70" s="682"/>
      <c r="O70" s="682"/>
      <c r="P70" s="682"/>
      <c r="Q70" s="683"/>
    </row>
    <row r="71" spans="3:17" x14ac:dyDescent="0.4">
      <c r="C71" s="661"/>
      <c r="D71" s="682"/>
      <c r="E71" s="682"/>
      <c r="F71" s="682"/>
      <c r="G71" s="682"/>
      <c r="H71" s="682"/>
      <c r="I71" s="682"/>
      <c r="J71" s="682"/>
      <c r="K71" s="682"/>
      <c r="L71" s="682"/>
      <c r="M71" s="682"/>
      <c r="N71" s="682"/>
      <c r="O71" s="682"/>
      <c r="P71" s="682"/>
      <c r="Q71" s="683"/>
    </row>
    <row r="72" spans="3:17" x14ac:dyDescent="0.4">
      <c r="C72" s="124" t="s">
        <v>273</v>
      </c>
      <c r="D72" s="663" t="s">
        <v>261</v>
      </c>
      <c r="E72" s="663"/>
      <c r="F72" s="663"/>
      <c r="G72" s="663"/>
      <c r="H72" s="663"/>
      <c r="I72" s="663"/>
      <c r="J72" s="663"/>
      <c r="K72" s="663"/>
      <c r="L72" s="663"/>
      <c r="M72" s="663"/>
      <c r="N72" s="663"/>
      <c r="O72" s="663"/>
      <c r="P72" s="663"/>
      <c r="Q72" s="664"/>
    </row>
    <row r="73" spans="3:17" ht="18.75" customHeight="1" x14ac:dyDescent="0.4">
      <c r="C73" s="661" t="s">
        <v>133</v>
      </c>
      <c r="D73" s="663" t="s">
        <v>274</v>
      </c>
      <c r="E73" s="663"/>
      <c r="F73" s="663"/>
      <c r="G73" s="663"/>
      <c r="H73" s="663"/>
      <c r="I73" s="663"/>
      <c r="J73" s="663"/>
      <c r="K73" s="663"/>
      <c r="L73" s="663"/>
      <c r="M73" s="663"/>
      <c r="N73" s="663"/>
      <c r="O73" s="663"/>
      <c r="P73" s="663"/>
      <c r="Q73" s="664"/>
    </row>
    <row r="74" spans="3:17" x14ac:dyDescent="0.4">
      <c r="C74" s="661"/>
      <c r="D74" s="663"/>
      <c r="E74" s="663"/>
      <c r="F74" s="663"/>
      <c r="G74" s="663"/>
      <c r="H74" s="663"/>
      <c r="I74" s="663"/>
      <c r="J74" s="663"/>
      <c r="K74" s="663"/>
      <c r="L74" s="663"/>
      <c r="M74" s="663"/>
      <c r="N74" s="663"/>
      <c r="O74" s="663"/>
      <c r="P74" s="663"/>
      <c r="Q74" s="664"/>
    </row>
    <row r="75" spans="3:17" x14ac:dyDescent="0.4">
      <c r="C75" s="661"/>
      <c r="D75" s="663"/>
      <c r="E75" s="663"/>
      <c r="F75" s="663"/>
      <c r="G75" s="663"/>
      <c r="H75" s="663"/>
      <c r="I75" s="663"/>
      <c r="J75" s="663"/>
      <c r="K75" s="663"/>
      <c r="L75" s="663"/>
      <c r="M75" s="663"/>
      <c r="N75" s="663"/>
      <c r="O75" s="663"/>
      <c r="P75" s="663"/>
      <c r="Q75" s="664"/>
    </row>
    <row r="76" spans="3:17" x14ac:dyDescent="0.4">
      <c r="C76" s="661"/>
      <c r="D76" s="663"/>
      <c r="E76" s="663"/>
      <c r="F76" s="663"/>
      <c r="G76" s="663"/>
      <c r="H76" s="663"/>
      <c r="I76" s="663"/>
      <c r="J76" s="663"/>
      <c r="K76" s="663"/>
      <c r="L76" s="663"/>
      <c r="M76" s="663"/>
      <c r="N76" s="663"/>
      <c r="O76" s="663"/>
      <c r="P76" s="663"/>
      <c r="Q76" s="664"/>
    </row>
    <row r="77" spans="3:17" x14ac:dyDescent="0.4">
      <c r="C77" s="661"/>
      <c r="D77" s="663"/>
      <c r="E77" s="663"/>
      <c r="F77" s="663"/>
      <c r="G77" s="663"/>
      <c r="H77" s="663"/>
      <c r="I77" s="663"/>
      <c r="J77" s="663"/>
      <c r="K77" s="663"/>
      <c r="L77" s="663"/>
      <c r="M77" s="663"/>
      <c r="N77" s="663"/>
      <c r="O77" s="663"/>
      <c r="P77" s="663"/>
      <c r="Q77" s="664"/>
    </row>
    <row r="78" spans="3:17" x14ac:dyDescent="0.4">
      <c r="C78" s="661"/>
      <c r="D78" s="665" t="s">
        <v>275</v>
      </c>
      <c r="E78" s="665"/>
      <c r="F78" s="665"/>
      <c r="G78" s="665"/>
      <c r="H78" s="665"/>
      <c r="I78" s="665"/>
      <c r="J78" s="665"/>
      <c r="K78" s="665"/>
      <c r="L78" s="665"/>
      <c r="M78" s="665"/>
      <c r="N78" s="665"/>
      <c r="O78" s="665"/>
      <c r="P78" s="665"/>
      <c r="Q78" s="666"/>
    </row>
    <row r="79" spans="3:17" ht="19.5" thickBot="1" x14ac:dyDescent="0.45">
      <c r="C79" s="662"/>
      <c r="D79" s="667"/>
      <c r="E79" s="667"/>
      <c r="F79" s="667"/>
      <c r="G79" s="667"/>
      <c r="H79" s="667"/>
      <c r="I79" s="667"/>
      <c r="J79" s="667"/>
      <c r="K79" s="667"/>
      <c r="L79" s="667"/>
      <c r="M79" s="667"/>
      <c r="N79" s="667"/>
      <c r="O79" s="667"/>
      <c r="P79" s="667"/>
      <c r="Q79" s="668"/>
    </row>
    <row r="80" spans="3:17" ht="19.5" thickBot="1" x14ac:dyDescent="0.45">
      <c r="C80" s="168"/>
      <c r="D80" s="169"/>
      <c r="E80" s="169"/>
      <c r="F80" s="169"/>
      <c r="G80" s="169"/>
      <c r="H80" s="169"/>
      <c r="I80" s="169"/>
      <c r="J80" s="169"/>
      <c r="K80" s="169"/>
      <c r="L80" s="170"/>
      <c r="M80" s="170"/>
      <c r="N80" s="170"/>
      <c r="O80" s="170"/>
      <c r="P80" s="170"/>
      <c r="Q80" s="170"/>
    </row>
    <row r="81" spans="12:22" ht="19.5" customHeight="1" thickBot="1" x14ac:dyDescent="0.45">
      <c r="L81" s="671" t="s">
        <v>276</v>
      </c>
      <c r="M81" s="221"/>
      <c r="N81" s="221"/>
      <c r="O81" s="221"/>
      <c r="P81" s="221"/>
      <c r="Q81" s="221"/>
      <c r="R81" s="389"/>
      <c r="S81" s="389"/>
      <c r="T81" s="389"/>
      <c r="U81" s="389"/>
      <c r="V81" s="197"/>
    </row>
    <row r="82" spans="12:22" x14ac:dyDescent="0.4">
      <c r="L82" s="672" t="s">
        <v>277</v>
      </c>
      <c r="M82" s="673" t="s">
        <v>241</v>
      </c>
      <c r="N82" s="675" t="s">
        <v>247</v>
      </c>
      <c r="O82" s="644" t="s">
        <v>240</v>
      </c>
      <c r="P82" s="644"/>
      <c r="Q82" s="644"/>
      <c r="R82" s="644"/>
      <c r="S82" s="677" t="s">
        <v>249</v>
      </c>
      <c r="T82" s="678"/>
      <c r="U82" s="643" t="s">
        <v>250</v>
      </c>
      <c r="V82" s="645"/>
    </row>
    <row r="83" spans="12:22" ht="19.5" thickBot="1" x14ac:dyDescent="0.45">
      <c r="L83" s="646"/>
      <c r="M83" s="674"/>
      <c r="N83" s="676"/>
      <c r="O83" s="647"/>
      <c r="P83" s="647"/>
      <c r="Q83" s="647"/>
      <c r="R83" s="647"/>
      <c r="S83" s="57" t="s">
        <v>255</v>
      </c>
      <c r="T83" s="171" t="s">
        <v>254</v>
      </c>
      <c r="U83" s="114" t="s">
        <v>255</v>
      </c>
      <c r="V83" s="113" t="s">
        <v>254</v>
      </c>
    </row>
    <row r="84" spans="12:22" x14ac:dyDescent="0.4">
      <c r="L84" s="106">
        <v>1</v>
      </c>
      <c r="M84" s="172">
        <v>58000</v>
      </c>
      <c r="N84" s="173">
        <f t="shared" ref="N84:N86" si="27">ROUND(M84*12,-4)</f>
        <v>700000</v>
      </c>
      <c r="O84" s="669" t="s">
        <v>18</v>
      </c>
      <c r="P84" s="670"/>
      <c r="Q84" s="154">
        <v>63000</v>
      </c>
      <c r="R84" s="155" t="s">
        <v>234</v>
      </c>
      <c r="S84" s="160">
        <f t="shared" ref="S84:V86" si="28">N56</f>
        <v>1473</v>
      </c>
      <c r="T84" s="174">
        <f t="shared" si="28"/>
        <v>4419.8</v>
      </c>
      <c r="U84" s="175">
        <f t="shared" si="28"/>
        <v>-1473</v>
      </c>
      <c r="V84" s="176">
        <f t="shared" si="28"/>
        <v>1473.8000000000002</v>
      </c>
    </row>
    <row r="85" spans="12:22" x14ac:dyDescent="0.4">
      <c r="L85" s="98">
        <v>2</v>
      </c>
      <c r="M85" s="177">
        <v>68000</v>
      </c>
      <c r="N85" s="178">
        <f t="shared" si="27"/>
        <v>820000</v>
      </c>
      <c r="O85" s="96">
        <f t="shared" ref="O85:O87" si="29">Q84</f>
        <v>63000</v>
      </c>
      <c r="P85" s="97" t="s">
        <v>232</v>
      </c>
      <c r="Q85" s="127">
        <v>73000</v>
      </c>
      <c r="R85" s="101" t="s">
        <v>234</v>
      </c>
      <c r="S85" s="129">
        <f t="shared" si="28"/>
        <v>1727</v>
      </c>
      <c r="T85" s="179">
        <f t="shared" si="28"/>
        <v>5181.7999999999993</v>
      </c>
      <c r="U85" s="180">
        <f t="shared" si="28"/>
        <v>-1727</v>
      </c>
      <c r="V85" s="181">
        <f t="shared" si="28"/>
        <v>1727.7999999999993</v>
      </c>
    </row>
    <row r="86" spans="12:22" x14ac:dyDescent="0.4">
      <c r="L86" s="98">
        <v>3</v>
      </c>
      <c r="M86" s="177">
        <v>78000</v>
      </c>
      <c r="N86" s="178">
        <f t="shared" si="27"/>
        <v>940000</v>
      </c>
      <c r="O86" s="96">
        <f t="shared" si="29"/>
        <v>73000</v>
      </c>
      <c r="P86" s="97" t="s">
        <v>232</v>
      </c>
      <c r="Q86" s="127">
        <v>83000</v>
      </c>
      <c r="R86" s="101" t="s">
        <v>234</v>
      </c>
      <c r="S86" s="129">
        <f t="shared" si="28"/>
        <v>1981</v>
      </c>
      <c r="T86" s="179">
        <f t="shared" si="28"/>
        <v>5943.7999999999993</v>
      </c>
      <c r="U86" s="180">
        <f t="shared" si="28"/>
        <v>-1981</v>
      </c>
      <c r="V86" s="181">
        <f t="shared" si="28"/>
        <v>1981.7999999999993</v>
      </c>
    </row>
    <row r="87" spans="12:22" x14ac:dyDescent="0.4">
      <c r="L87" s="102" t="s">
        <v>278</v>
      </c>
      <c r="M87" s="178">
        <v>88000</v>
      </c>
      <c r="N87" s="178">
        <f>ROUND(M87*12,-4)</f>
        <v>1060000</v>
      </c>
      <c r="O87" s="96">
        <f t="shared" si="29"/>
        <v>83000</v>
      </c>
      <c r="P87" s="97" t="s">
        <v>232</v>
      </c>
      <c r="Q87" s="116">
        <v>93000</v>
      </c>
      <c r="R87" s="101" t="s">
        <v>234</v>
      </c>
      <c r="S87" s="129">
        <f t="shared" ref="S87:V92" si="30">N6+N59</f>
        <v>6261</v>
      </c>
      <c r="T87" s="179">
        <f t="shared" si="30"/>
        <v>18783.8</v>
      </c>
      <c r="U87" s="180">
        <f t="shared" si="30"/>
        <v>-6261</v>
      </c>
      <c r="V87" s="181">
        <f t="shared" si="30"/>
        <v>6261.7999999999993</v>
      </c>
    </row>
    <row r="88" spans="12:22" x14ac:dyDescent="0.4">
      <c r="L88" s="99" t="s">
        <v>279</v>
      </c>
      <c r="M88" s="182">
        <v>98000</v>
      </c>
      <c r="N88" s="182">
        <f t="shared" ref="N88:N92" si="31">ROUND(M88*12,-4)</f>
        <v>1180000</v>
      </c>
      <c r="O88" s="96">
        <f>Q87</f>
        <v>93000</v>
      </c>
      <c r="P88" s="97" t="s">
        <v>232</v>
      </c>
      <c r="Q88" s="127">
        <v>101000</v>
      </c>
      <c r="R88" s="97" t="s">
        <v>234</v>
      </c>
      <c r="S88" s="129">
        <f t="shared" si="30"/>
        <v>8367</v>
      </c>
      <c r="T88" s="179">
        <f t="shared" si="30"/>
        <v>19523.8</v>
      </c>
      <c r="U88" s="180">
        <f t="shared" si="30"/>
        <v>-5578</v>
      </c>
      <c r="V88" s="181">
        <f t="shared" si="30"/>
        <v>5578.7999999999993</v>
      </c>
    </row>
    <row r="89" spans="12:22" x14ac:dyDescent="0.4">
      <c r="L89" s="98" t="s">
        <v>280</v>
      </c>
      <c r="M89" s="182">
        <v>104000</v>
      </c>
      <c r="N89" s="182">
        <f t="shared" si="31"/>
        <v>1250000</v>
      </c>
      <c r="O89" s="96">
        <f t="shared" ref="O89:O92" si="32">Q88</f>
        <v>101000</v>
      </c>
      <c r="P89" s="97" t="s">
        <v>232</v>
      </c>
      <c r="Q89" s="127">
        <v>107000</v>
      </c>
      <c r="R89" s="97" t="s">
        <v>234</v>
      </c>
      <c r="S89" s="129">
        <f t="shared" si="30"/>
        <v>10656</v>
      </c>
      <c r="T89" s="179">
        <f t="shared" si="30"/>
        <v>18942.400000000001</v>
      </c>
      <c r="U89" s="180">
        <f t="shared" si="30"/>
        <v>-4143</v>
      </c>
      <c r="V89" s="181">
        <f t="shared" si="30"/>
        <v>4143.3999999999996</v>
      </c>
    </row>
    <row r="90" spans="12:22" x14ac:dyDescent="0.4">
      <c r="L90" s="98" t="s">
        <v>281</v>
      </c>
      <c r="M90" s="182">
        <v>110000</v>
      </c>
      <c r="N90" s="182">
        <f t="shared" si="31"/>
        <v>1320000</v>
      </c>
      <c r="O90" s="96">
        <f t="shared" si="32"/>
        <v>107000</v>
      </c>
      <c r="P90" s="97" t="s">
        <v>232</v>
      </c>
      <c r="Q90" s="127">
        <v>114000</v>
      </c>
      <c r="R90" s="97" t="s">
        <v>234</v>
      </c>
      <c r="S90" s="129">
        <f t="shared" si="30"/>
        <v>12835</v>
      </c>
      <c r="T90" s="179">
        <f t="shared" si="30"/>
        <v>18471</v>
      </c>
      <c r="U90" s="180">
        <f t="shared" si="30"/>
        <v>-2818</v>
      </c>
      <c r="V90" s="181">
        <f t="shared" si="30"/>
        <v>2818</v>
      </c>
    </row>
    <row r="91" spans="12:22" x14ac:dyDescent="0.4">
      <c r="L91" s="98" t="s">
        <v>282</v>
      </c>
      <c r="M91" s="182">
        <v>118000</v>
      </c>
      <c r="N91" s="182">
        <f t="shared" si="31"/>
        <v>1420000</v>
      </c>
      <c r="O91" s="96">
        <f t="shared" si="32"/>
        <v>114000</v>
      </c>
      <c r="P91" s="97" t="s">
        <v>232</v>
      </c>
      <c r="Q91" s="127">
        <v>122000</v>
      </c>
      <c r="R91" s="97" t="s">
        <v>234</v>
      </c>
      <c r="S91" s="129">
        <f t="shared" si="30"/>
        <v>15112</v>
      </c>
      <c r="T91" s="179">
        <f t="shared" si="30"/>
        <v>18470.8</v>
      </c>
      <c r="U91" s="180">
        <f t="shared" si="30"/>
        <v>-1679</v>
      </c>
      <c r="V91" s="181">
        <f t="shared" si="30"/>
        <v>1679.7999999999993</v>
      </c>
    </row>
    <row r="92" spans="12:22" ht="19.5" thickBot="1" x14ac:dyDescent="0.45">
      <c r="L92" s="95" t="s">
        <v>283</v>
      </c>
      <c r="M92" s="183">
        <v>126000</v>
      </c>
      <c r="N92" s="184">
        <f t="shared" si="31"/>
        <v>1510000</v>
      </c>
      <c r="O92" s="93">
        <f t="shared" si="32"/>
        <v>122000</v>
      </c>
      <c r="P92" s="103" t="s">
        <v>232</v>
      </c>
      <c r="Q92" s="133">
        <v>130000</v>
      </c>
      <c r="R92" s="103" t="s">
        <v>234</v>
      </c>
      <c r="S92" s="137">
        <f t="shared" si="30"/>
        <v>17213</v>
      </c>
      <c r="T92" s="185">
        <f t="shared" si="30"/>
        <v>18646.599999999999</v>
      </c>
      <c r="U92" s="186">
        <f t="shared" si="30"/>
        <v>-717</v>
      </c>
      <c r="V92" s="187">
        <f t="shared" si="30"/>
        <v>716.60000000000036</v>
      </c>
    </row>
    <row r="115" spans="3:3" x14ac:dyDescent="0.4">
      <c r="C115" s="1" t="s">
        <v>228</v>
      </c>
    </row>
  </sheetData>
  <mergeCells count="45">
    <mergeCell ref="D18:Q18"/>
    <mergeCell ref="C2:Q2"/>
    <mergeCell ref="C3:Q3"/>
    <mergeCell ref="C4:C5"/>
    <mergeCell ref="D4:D5"/>
    <mergeCell ref="E4:E5"/>
    <mergeCell ref="F4:I5"/>
    <mergeCell ref="J4:K4"/>
    <mergeCell ref="N4:O4"/>
    <mergeCell ref="P4:Q4"/>
    <mergeCell ref="R5:R11"/>
    <mergeCell ref="F6:G6"/>
    <mergeCell ref="D13:Q13"/>
    <mergeCell ref="C14:C17"/>
    <mergeCell ref="D14:Q17"/>
    <mergeCell ref="C52:Q53"/>
    <mergeCell ref="R52:R54"/>
    <mergeCell ref="S52:T52"/>
    <mergeCell ref="U53:U54"/>
    <mergeCell ref="V53:X54"/>
    <mergeCell ref="C54:C55"/>
    <mergeCell ref="D54:D55"/>
    <mergeCell ref="E54:E55"/>
    <mergeCell ref="F54:I55"/>
    <mergeCell ref="J54:K54"/>
    <mergeCell ref="N54:O54"/>
    <mergeCell ref="P54:Q54"/>
    <mergeCell ref="R55:R64"/>
    <mergeCell ref="F56:G56"/>
    <mergeCell ref="C66:C67"/>
    <mergeCell ref="D66:Q67"/>
    <mergeCell ref="C68:C71"/>
    <mergeCell ref="D68:Q71"/>
    <mergeCell ref="D72:Q72"/>
    <mergeCell ref="C73:C79"/>
    <mergeCell ref="D73:Q77"/>
    <mergeCell ref="D78:Q79"/>
    <mergeCell ref="O84:P84"/>
    <mergeCell ref="L81:V81"/>
    <mergeCell ref="L82:L83"/>
    <mergeCell ref="M82:M83"/>
    <mergeCell ref="N82:N83"/>
    <mergeCell ref="O82:R83"/>
    <mergeCell ref="S82:T82"/>
    <mergeCell ref="U82:V82"/>
  </mergeCells>
  <phoneticPr fontId="1"/>
  <dataValidations count="16">
    <dataValidation type="list" allowBlank="1" showInputMessage="1" showErrorMessage="1" sqref="L64" xr:uid="{B4648BB8-1776-4EB0-9D66-8E336E2B02C1}">
      <formula1>$S$64:$T$64</formula1>
    </dataValidation>
    <dataValidation type="list" allowBlank="1" showInputMessage="1" showErrorMessage="1" sqref="L63" xr:uid="{5CCFE7A9-C4B5-4E82-A5E4-023D93DC1169}">
      <formula1>$S$63:$T$63</formula1>
    </dataValidation>
    <dataValidation type="list" allowBlank="1" showInputMessage="1" showErrorMessage="1" sqref="L62" xr:uid="{17F481CA-3BA1-42E7-B9FC-21532612D9FD}">
      <formula1>$S$62:$T$62</formula1>
    </dataValidation>
    <dataValidation type="list" allowBlank="1" showInputMessage="1" showErrorMessage="1" sqref="L61" xr:uid="{55A7ED36-BEBC-45C6-A25F-EAF37AAD3423}">
      <formula1>$S$61:$T$61</formula1>
    </dataValidation>
    <dataValidation type="list" allowBlank="1" showInputMessage="1" showErrorMessage="1" sqref="L60" xr:uid="{E857D800-2B13-411C-AEB3-A9AD271352BD}">
      <formula1>$S$60:$T$60</formula1>
    </dataValidation>
    <dataValidation type="list" allowBlank="1" showInputMessage="1" showErrorMessage="1" sqref="L59" xr:uid="{EDFF70C0-1F9A-47F2-904C-67430279857B}">
      <formula1>$S$59:$T$59</formula1>
    </dataValidation>
    <dataValidation type="list" allowBlank="1" showInputMessage="1" showErrorMessage="1" sqref="L58" xr:uid="{8AC1255F-12CA-4FDA-9C3D-A58A16ED0ED1}">
      <formula1>$S$58:$T$58</formula1>
    </dataValidation>
    <dataValidation type="list" allowBlank="1" showInputMessage="1" showErrorMessage="1" sqref="L57" xr:uid="{AF9343E8-51F5-4D38-A718-24B76B7275D8}">
      <formula1>$S$57:$T$57</formula1>
    </dataValidation>
    <dataValidation type="list" allowBlank="1" showInputMessage="1" showErrorMessage="1" sqref="L56" xr:uid="{BCDD137F-EBA0-4063-9F3F-62D662C33865}">
      <formula1>$S$56:$T$56</formula1>
    </dataValidation>
    <dataValidation type="list" allowBlank="1" showInputMessage="1" showErrorMessage="1" sqref="L54" xr:uid="{95E923AE-F4D8-4E30-B1F3-3B104C1E07D5}">
      <formula1>$S$54:$T$54</formula1>
    </dataValidation>
    <dataValidation type="list" allowBlank="1" showInputMessage="1" showErrorMessage="1" sqref="L11" xr:uid="{C0E20CE2-E69D-4201-AD40-90168673D6CF}">
      <formula1>$S$11:$T$11</formula1>
    </dataValidation>
    <dataValidation type="list" allowBlank="1" showInputMessage="1" showErrorMessage="1" sqref="L10" xr:uid="{0E7B0ECF-3E97-44FC-9B6F-4D635BEE72A6}">
      <formula1>$S$10:$T$10</formula1>
    </dataValidation>
    <dataValidation type="list" allowBlank="1" showInputMessage="1" showErrorMessage="1" sqref="L9" xr:uid="{0AB4BFD1-8741-4EBF-AEA6-9D8F38553F26}">
      <formula1>$S$9:$T$9</formula1>
    </dataValidation>
    <dataValidation type="list" allowBlank="1" showInputMessage="1" showErrorMessage="1" sqref="L8" xr:uid="{19713EA5-ADAF-40E0-A8E6-A8AB550A2355}">
      <formula1>$S$8:$T$8</formula1>
    </dataValidation>
    <dataValidation type="list" allowBlank="1" showInputMessage="1" showErrorMessage="1" sqref="L7" xr:uid="{A542E93B-C910-4EF3-9140-E14BC147E203}">
      <formula1>$S$7:$T$7</formula1>
    </dataValidation>
    <dataValidation type="list" allowBlank="1" showInputMessage="1" showErrorMessage="1" sqref="L6" xr:uid="{70A079BC-62E0-4BE8-9381-895DEFC38AB2}">
      <formula1>$S$6:$T$6</formula1>
    </dataValidation>
  </dataValidations>
  <hyperlinks>
    <hyperlink ref="D78:Q79" r:id="rId1" display="「社会経済の変化を踏まえた年金制度の機能強化のための国民年金法等の一部を改正する等の法律案要綱 第二十七 施行期日等 五 短時間被保険者の厚生年金保険料等に関する経過措置」はこちらからどうぞ" xr:uid="{006F7016-8F3C-4914-9BF9-F075462BDF9B}"/>
  </hyperlinks>
  <pageMargins left="0.70866141732283472" right="0.70866141732283472" top="0.74803149606299213" bottom="0.74803149606299213" header="0.31496062992125984" footer="0.31496062992125984"/>
  <pageSetup paperSize="9" scale="31" orientation="portrait" horizontalDpi="4294967292" verticalDpi="0" r:id="rId2"/>
  <rowBreaks count="1" manualBreakCount="1">
    <brk id="50"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1C96-9100-494D-8001-C3305C4C04DE}">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死亡分割制度</vt:lpstr>
      <vt:lpstr>合意分割・第3号分割(参考)</vt:lpstr>
      <vt:lpstr>遺族基礎年金・遺族厚生年金対比表(参考)</vt:lpstr>
      <vt:lpstr>在職老齢年金制度の見直し</vt:lpstr>
      <vt:lpstr>標準報酬月額の上限の段階的引き上げ</vt:lpstr>
      <vt:lpstr>保険料調整制度</vt:lpstr>
      <vt:lpstr>Sheet1</vt:lpstr>
      <vt:lpstr>'合意分割・第3号分割(参考)'!Print_Area</vt:lpstr>
      <vt:lpstr>在職老齢年金制度の見直し!Print_Area</vt:lpstr>
      <vt:lpstr>死亡分割制度!Print_Area</vt:lpstr>
      <vt:lpstr>保険料調整制度!Print_Area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利人 石川</dc:creator>
  <cp:lastModifiedBy>利人 石川</cp:lastModifiedBy>
  <cp:lastPrinted>2025-07-08T06:45:04Z</cp:lastPrinted>
  <dcterms:created xsi:type="dcterms:W3CDTF">2025-06-10T02:12:06Z</dcterms:created>
  <dcterms:modified xsi:type="dcterms:W3CDTF">2025-11-01T13:39:22Z</dcterms:modified>
</cp:coreProperties>
</file>